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0490" windowHeight="73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l="1"/>
  <c r="AP23" i="12" l="1"/>
  <c r="V23" i="12"/>
  <c r="AF23" i="12"/>
  <c r="Q23" i="12"/>
  <c r="AA29" i="12" l="1"/>
  <c r="AA30" i="12"/>
  <c r="AA31" i="12"/>
  <c r="AA28" i="12"/>
  <c r="AA7" i="12"/>
  <c r="AA23" i="12" s="1"/>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s="1"/>
  <c r="U35" i="10" s="1"/>
  <c r="U36" i="10" s="1"/>
  <c r="BW34" i="10" l="1"/>
  <c r="BW35" i="10" s="1"/>
  <c r="BW36" i="10" s="1"/>
  <c r="BW37" i="10" s="1"/>
  <c r="BW38" i="10" s="1"/>
  <c r="BW39" i="10" s="1"/>
  <c r="BW40" i="10" s="1"/>
  <c r="BW41" i="10" s="1"/>
  <c r="BW42" i="10" s="1"/>
  <c r="BW43"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<sst xmlns="http://schemas.openxmlformats.org/spreadsheetml/2006/main" count="1106" uniqueCount="617">
  <si>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</si>
  <si>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</si>
  <si>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</si>
  <si>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</si>
  <si>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</si>
  <si>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</si>
  <si>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</si>
  <si>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</si>
  <si>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</si>
  <si>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</si>
  <si>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</si>
  <si>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</si>
  <si>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</si>
  <si>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</si>
  <si>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</si>
  <si>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</si>
  <si>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</si>
  <si>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</si>
  <si>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</si>
  <si>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</si>
  <si>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</si>
  <si>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</si>
  <si>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</si>
  <si>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</si>
  <si>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</si>
  <si>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</si>
  <si>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</si>
  <si>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</si>
  <si>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</si>
  <si>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</si>
  <si>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</si>
  <si>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</si>
  <si>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</si>
  <si>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</si>
  <si>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</si>
  <si>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</si>
  <si>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</si>
  <si>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</si>
  <si>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</si>
  <si>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</si>
  <si>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</si>
  <si>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</si>
  <si>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</si>
  <si>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</si>
  <si>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</si>
  <si>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</si>
  <si>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</si>
  <si>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</si>
  <si>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</si>
  <si>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</si>
  <si>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</si>
  <si>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</si>
  <si>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</si>
  <si>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</si>
  <si>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</si>
  <si>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</si>
  <si>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</si>
  <si>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</si>
  <si>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</si>
  <si>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</si>
  <si>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</si>
  <si>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</si>
  <si>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</si>
  <si>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</si>
  <si>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</si>
  <si>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</si>
  <si>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</si>
  <si>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</si>
  <si>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</si>
  <si>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</si>
  <si>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</si>
  <si>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</si>
  <si>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</si>
  <si>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</si>
  <si>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</si>
  <si>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</si>
  <si>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</si>
  <si>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</si>
  <si>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</si>
  <si>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</si>
  <si>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</si>
  <si>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</si>
  <si>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</si>
  <si>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</si>
  <si>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</si>
  <si>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</si>
  <si>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</si>
  <si>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</si>
  <si>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</si>
  <si>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</si>
  <si>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</si>
  <si>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</si>
  <si>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</si>
  <si>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</si>
  <si>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</si>
  <si>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</si>
  <si>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</si>
  <si>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</si>
  <si>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</si>
  <si>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</si>
  <si>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</si>
  <si>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</si>
  <si>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</si>
  <si>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</si>
  <si>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</si>
  <si>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</si>
  <si>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</si>
  <si>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</si>
  <si>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</si>
  <si>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</si>
  <si>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</si>
  <si>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</si>
  <si>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</si>
  <si>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</si>
  <si>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</si>
  <si>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</si>
  <si>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</si>
  <si>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</si>
  <si>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</si>
  <si>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</si>
  <si>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</si>
  <si>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</si>
  <si>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</si>
  <si>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</si>
  <si>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</si>
  <si>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</si>
  <si>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</si>
  <si>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</si>
  <si>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</si>
  <si>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</si>
  <si>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</si>
  <si>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</si>
  <si>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</si>
  <si>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</si>
  <si>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</si>
  <si>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</si>
  <si>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</si>
  <si>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</si>
  <si>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</si>
  <si>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</si>
  <si>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</si>
  <si>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</si>
  <si>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</si>
  <si>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</si>
  <si>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</si>
  <si>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</si>
  <si>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</si>
  <si>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</si>
  <si>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</si>
  <si>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</si>
  <si>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</si>
  <si>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</si>
  <si>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</si>
  <si>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</si>
  <si>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</si>
  <si>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</si>
  <si>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</si>
  <si>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</si>
  <si>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</si>
  <si>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</si>
  <si>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</si>
  <si>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</si>
  <si>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</si>
  <si>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</si>
  <si>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</si>
  <si>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</si>
  <si>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</si>
  <si>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</si>
  <si>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</si>
  <si>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</si>
  <si>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</si>
  <si>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</si>
  <si>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</si>
  <si>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</si>
  <si>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</si>
  <si>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</si>
  <si>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</si>
  <si>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</si>
  <si>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</si>
  <si>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</si>
  <si>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</si>
  <si>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</si>
  <si>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</si>
  <si>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</si>
  <si>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</si>
  <si>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</si>
  <si>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</si>
  <si>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</si>
  <si>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</si>
  <si>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</si>
  <si>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</si>
  <si>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</si>
  <si>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</si>
  <si>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</si>
  <si>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</si>
  <si>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</si>
  <si>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</si>
  <si>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</si>
  <si>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</si>
  <si>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</si>
  <si>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</si>
  <si>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</si>
  <si>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</si>
  <si>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</si>
  <si>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</si>
  <si>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</si>
  <si>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</si>
  <si>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</si>
  <si>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</si>
  <si>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</si>
  <si>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</si>
  <si>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</si>
  <si>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</si>
  <si>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</si>
  <si>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</si>
  <si>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</si>
  <si>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</si>
  <si>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</si>
  <si>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</si>
  <si>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</si>
  <si>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福岡県福津市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</si>
  <si>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</si>
  <si>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</si>
  <si>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</si>
  <si>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</si>
  <si>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</si>
  <si>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</si>
  <si>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</si>
  <si>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</si>
  <si>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</si>
  <si>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</si>
  <si>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</si>
  <si>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</si>
  <si>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</si>
  <si>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</si>
  <si>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</si>
  <si>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</si>
  <si>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</si>
  <si>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</si>
  <si>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</si>
  <si>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</si>
  <si>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</si>
  <si>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</si>
  <si>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</si>
  <si>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</si>
  <si>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</si>
  <si>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</si>
  <si>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</si>
  <si>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</si>
  <si>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</si>
  <si>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</si>
  <si>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</si>
  <si>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</si>
  <si>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</si>
  <si>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</si>
  <si>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</si>
  <si>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</si>
  <si>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</si>
  <si>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</si>
  <si>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</si>
  <si>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</si>
  <si>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</si>
  <si>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</si>
  <si>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</si>
  <si>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</si>
  <si>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</si>
  <si>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</si>
  <si>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</si>
  <si>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</si>
  <si>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</si>
  <si>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</si>
  <si>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</si>
  <si>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</si>
  <si>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</si>
  <si>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</si>
  <si>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</si>
  <si>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</si>
  <si>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</si>
  <si>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</si>
  <si>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</si>
  <si>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</si>
  <si>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</si>
  <si>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</si>
  <si>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</si>
  <si>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</si>
  <si>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</si>
  <si>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</si>
  <si>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</si>
  <si>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</si>
  <si>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</si>
  <si>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</si>
  <si>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</si>
  <si>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</si>
  <si>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</si>
  <si>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</si>
  <si>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</si>
  <si>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</si>
  <si>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</si>
  <si>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</si>
  <si>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</si>
  <si>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</si>
  <si>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</si>
  <si>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</si>
  <si>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</si>
  <si>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</si>
  <si>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</si>
  <si>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</si>
  <si>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</si>
  <si>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</si>
  <si>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</si>
  <si>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</si>
  <si>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</si>
  <si>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</si>
  <si>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</si>
  <si>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</si>
  <si>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</si>
  <si>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</si>
  <si>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</si>
  <si>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</si>
  <si>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</si>
  <si>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</si>
  <si>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</si>
  <si>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</si>
  <si>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</si>
  <si>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</si>
  <si>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</si>
  <si>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</si>
  <si>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</si>
  <si>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</si>
  <si>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</si>
  <si>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</si>
  <si>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</si>
  <si>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</si>
  <si>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</si>
  <si>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</si>
  <si>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</si>
  <si>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</si>
  <si>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</si>
  <si>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</si>
  <si>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</si>
  <si>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</si>
  <si>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</si>
  <si>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</si>
  <si>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</si>
  <si>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</si>
  <si>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</si>
  <si>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</si>
  <si>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</si>
  <si>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</si>
  <si>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</si>
  <si>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</si>
  <si>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</si>
  <si>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</si>
  <si>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</si>
  <si>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</si>
  <si>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</si>
  <si>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</si>
  <si>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</si>
  <si>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</si>
  <si>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</si>
  <si>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</si>
  <si>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</si>
  <si>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</si>
  <si>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</si>
  <si>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</si>
  <si>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</si>
  <si>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</si>
  <si>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</si>
  <si>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</si>
  <si>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</si>
  <si>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</si>
  <si>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</si>
  <si>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</si>
  <si>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</si>
  <si>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</si>
  <si>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福岡県福津市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</si>
  <si>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</si>
  <si>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</si>
  <si>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</si>
  <si>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</si>
  <si>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</si>
  <si>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</si>
  <si>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</si>
  <si>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</si>
  <si>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</si>
  <si>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</si>
  <si>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</si>
  <si>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</si>
  <si>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</si>
  <si>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</si>
  <si>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</si>
  <si>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</si>
  <si>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</si>
  <si>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</si>
  <si>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</si>
  <si>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</si>
  <si>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</si>
  <si>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</si>
  <si>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</si>
  <si>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</si>
  <si>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</si>
  <si>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</si>
  <si>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</si>
  <si>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</si>
  <si>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</si>
  <si>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</si>
  <si>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</si>
  <si>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</si>
  <si>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</si>
  <si>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</si>
  <si>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</si>
  <si>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</si>
  <si>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</si>
  <si>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福津市公共下水道事業会計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</si>
  <si>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</si>
  <si>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</si>
  <si>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</si>
  <si>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</si>
  <si>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</si>
  <si>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</si>
  <si>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</si>
  <si>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</si>
  <si>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</si>
  <si>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</si>
  <si>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</si>
  <si>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</si>
  <si>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</si>
  <si>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</si>
  <si>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</si>
  <si>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</si>
  <si>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</si>
  <si>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</si>
  <si>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</si>
  <si>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</si>
  <si>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</si>
  <si>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</si>
  <si>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</si>
  <si>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</si>
  <si>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</si>
  <si>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</si>
  <si>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</si>
  <si>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</si>
  <si>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</si>
  <si>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</si>
  <si>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</si>
  <si>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</si>
  <si>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</si>
  <si>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</si>
  <si>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</si>
  <si>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</si>
  <si>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</si>
  <si>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</si>
  <si>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</si>
  <si>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</si>
  <si>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</si>
  <si>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</si>
  <si>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</si>
  <si>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</si>
  <si>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</si>
  <si>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</si>
  <si>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</si>
  <si>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</si>
  <si>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</si>
  <si>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</si>
  <si>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</si>
  <si>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</si>
  <si>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</si>
  <si>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</si>
  <si>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</si>
  <si>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</si>
  <si>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</si>
  <si>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</si>
  <si>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</si>
  <si>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</si>
  <si>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</si>
  <si>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</si>
  <si>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</si>
  <si>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</si>
  <si>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</si>
  <si>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</si>
  <si>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</si>
  <si>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</si>
  <si>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</si>
  <si>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</si>
  <si>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</si>
  <si>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</si>
  <si>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</si>
  <si>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</si>
  <si>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</si>
  <si>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</si>
  <si>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</si>
  <si>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</si>
  <si>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</si>
  <si>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</si>
  <si>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</si>
  <si>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</si>
  <si>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</si>
  <si>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</si>
  <si>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</si>
  <si>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</si>
  <si>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</si>
  <si>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</si>
  <si>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</si>
  <si>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</si>
  <si>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</si>
  <si>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</si>
  <si>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</si>
  <si>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</si>
  <si>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</si>
  <si>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</si>
  <si>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</si>
  <si>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</si>
  <si>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</si>
  <si>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</si>
  <si>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</si>
  <si>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</si>
  <si>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</si>
  <si>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</si>
  <si>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</si>
  <si>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</si>
  <si>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</si>
  <si>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</si>
  <si>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</si>
  <si>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</si>
  <si>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</si>
  <si>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</si>
  <si>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</si>
  <si>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</si>
  <si>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</si>
  <si>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</si>
  <si>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</si>
  <si>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</si>
  <si>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</si>
  <si>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</si>
  <si>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</si>
  <si>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</si>
  <si>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</si>
  <si>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</si>
  <si>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</si>
  <si>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</si>
  <si>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</si>
  <si>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</si>
  <si>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</si>
  <si>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</si>
  <si>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</si>
  <si>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</si>
  <si>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</si>
  <si>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</si>
  <si>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</si>
  <si>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</si>
  <si>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</si>
  <si>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</si>
  <si>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</si>
  <si>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</si>
  <si>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</si>
  <si>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</si>
  <si>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</si>
  <si>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</si>
  <si>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</si>
  <si>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</si>
  <si>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</si>
  <si>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</si>
  <si>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</si>
  <si>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</si>
  <si>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</si>
  <si>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</si>
  <si>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</si>
  <si>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</si>
  <si>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</si>
  <si>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</si>
  <si>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</si>
  <si>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</si>
  <si>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</si>
  <si>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25.68</t>
  </si>
  <si>
    <t>▲ 0.99</t>
  </si>
  <si>
    <t>一般会計</t>
  </si>
  <si>
    <t>福津市公共下水道事業会計</t>
  </si>
  <si>
    <t>介護保険事業特別会計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</si>
  <si>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</si>
  <si>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</si>
  <si>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</si>
  <si>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</si>
  <si>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</si>
  <si>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</si>
  <si>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</si>
  <si>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</si>
  <si>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</si>
  <si>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</si>
  <si>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宗像地区事務組合（一般会計）</t>
    <rPh sb="9" eb="11">
      <t>イッパン</t>
    </rPh>
    <phoneticPr fontId="24"/>
  </si>
  <si>
    <t>宗像地区事務組合（急患センター事業特別会計）</t>
  </si>
  <si>
    <t>宗像地区事務組合（水道事業会計）</t>
    <rPh sb="9" eb="11">
      <t>スイドウ</t>
    </rPh>
    <phoneticPr fontId="2"/>
  </si>
  <si>
    <t>宗像地区事務組合（本木簡易水道事業特別会計）</t>
    <rPh sb="9" eb="11">
      <t>モトギ</t>
    </rPh>
    <phoneticPr fontId="24"/>
  </si>
  <si>
    <t>古賀高等学校組合（一般会計）</t>
    <rPh sb="9" eb="11">
      <t>イッパン</t>
    </rPh>
    <rPh sb="11" eb="13">
      <t>カイケイ</t>
    </rPh>
    <phoneticPr fontId="2"/>
  </si>
  <si>
    <t>北筑昇華苑組合（一般会計）</t>
    <rPh sb="8" eb="10">
      <t>イッパン</t>
    </rPh>
    <rPh sb="10" eb="12">
      <t>カイケイ</t>
    </rPh>
    <phoneticPr fontId="2"/>
  </si>
  <si>
    <t>玄界環境組合（一般会計）</t>
    <rPh sb="7" eb="9">
      <t>イッパン</t>
    </rPh>
    <rPh sb="9" eb="11">
      <t>カイケイ</t>
    </rPh>
    <phoneticPr fontId="2"/>
  </si>
  <si>
    <t>福岡地区水道企業団</t>
  </si>
  <si>
    <t>福岡県市町村消防団員等公務災害補償組合（一般会計）</t>
    <rPh sb="20" eb="22">
      <t>イッパン</t>
    </rPh>
    <rPh sb="22" eb="24">
      <t>カイケイ</t>
    </rPh>
    <phoneticPr fontId="2"/>
  </si>
  <si>
    <t>福岡県市町村職員退職手当組合（一般会計）</t>
    <rPh sb="15" eb="17">
      <t>イッパン</t>
    </rPh>
    <rPh sb="17" eb="19">
      <t>カイケイ</t>
    </rPh>
    <phoneticPr fontId="24"/>
  </si>
  <si>
    <t>福岡県市町村職員退職手当組合（基金特別会計）</t>
  </si>
  <si>
    <t>福岡県自治振興組合（一般会計）</t>
    <rPh sb="10" eb="12">
      <t>イッパン</t>
    </rPh>
    <rPh sb="12" eb="14">
      <t>カイケイ</t>
    </rPh>
    <phoneticPr fontId="24"/>
  </si>
  <si>
    <t>福岡県自治振興組合（公文書館事業特別会計）</t>
    <rPh sb="10" eb="14">
      <t>コウブンショカン</t>
    </rPh>
    <rPh sb="14" eb="16">
      <t>ジギョウ</t>
    </rPh>
    <rPh sb="16" eb="18">
      <t>トクベツ</t>
    </rPh>
    <rPh sb="18" eb="20">
      <t>カイケイ</t>
    </rPh>
    <phoneticPr fontId="24"/>
  </si>
  <si>
    <t>福岡都市圏広域行政事業組合（一般会計）</t>
    <rPh sb="14" eb="16">
      <t>イッパン</t>
    </rPh>
    <phoneticPr fontId="24"/>
  </si>
  <si>
    <t>福岡都市圏広域行政事業組合（流域連携事業特別会計）</t>
    <rPh sb="14" eb="16">
      <t>リュウイキ</t>
    </rPh>
    <rPh sb="16" eb="18">
      <t>レンケイ</t>
    </rPh>
    <rPh sb="18" eb="20">
      <t>ジギョウ</t>
    </rPh>
    <rPh sb="20" eb="22">
      <t>トクベツ</t>
    </rPh>
    <rPh sb="22" eb="24">
      <t>カイケイ</t>
    </rPh>
    <phoneticPr fontId="24"/>
  </si>
  <si>
    <t>福岡都市圏広域行政事業組合（競艇事業特別会計）</t>
    <rPh sb="14" eb="16">
      <t>キョウテイ</t>
    </rPh>
    <rPh sb="16" eb="18">
      <t>ジギョウ</t>
    </rPh>
    <rPh sb="18" eb="20">
      <t>トクベツ</t>
    </rPh>
    <rPh sb="20" eb="22">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</si>
  <si>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</si>
  <si>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</si>
  <si>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t>
    <phoneticPr fontId="2"/>
  </si>
  <si>
    <t>公共施設等総合管理基金</t>
    <rPh sb="0" eb="2">
      <t>コウキョウ</t>
    </rPh>
    <rPh sb="2" eb="4">
      <t>シセツ</t>
    </rPh>
    <rPh sb="4" eb="5">
      <t>トウ</t>
    </rPh>
    <rPh sb="5" eb="7">
      <t>ソウゴウ</t>
    </rPh>
    <rPh sb="7" eb="9">
      <t>カンリ</t>
    </rPh>
    <rPh sb="9" eb="11">
      <t>キキン</t>
    </rPh>
    <phoneticPr fontId="5"/>
  </si>
  <si>
    <t>まちづくり基金</t>
    <rPh sb="5" eb="7">
      <t>キキン</t>
    </rPh>
    <phoneticPr fontId="5"/>
  </si>
  <si>
    <t>教育施設建設準備基金</t>
    <rPh sb="0" eb="4">
      <t>キョウイクシセツ</t>
    </rPh>
    <rPh sb="4" eb="8">
      <t>ケンセツジュンビ</t>
    </rPh>
    <rPh sb="8" eb="10">
      <t>キキン</t>
    </rPh>
    <phoneticPr fontId="5"/>
  </si>
  <si>
    <t>ふるさとづくり基金</t>
    <rPh sb="7" eb="9">
      <t>キキン</t>
    </rPh>
    <phoneticPr fontId="5"/>
  </si>
  <si>
    <t>文化振興基金</t>
    <rPh sb="0" eb="2">
      <t>ブンカ</t>
    </rPh>
    <rPh sb="2" eb="4">
      <t>シンコウ</t>
    </rPh>
    <rPh sb="4" eb="6">
      <t>キキン</t>
    </rPh>
    <phoneticPr fontId="5"/>
  </si>
  <si>
    <t xml:space="preserve"> </t>
    <phoneticPr fontId="5"/>
  </si>
  <si>
    <t>-</t>
    <phoneticPr fontId="2"/>
  </si>
  <si>
    <t>-</t>
    <phoneticPr fontId="2"/>
  </si>
  <si>
    <t>-</t>
    <phoneticPr fontId="2"/>
  </si>
  <si>
    <t>法適用企業</t>
    <rPh sb="0" eb="5">
      <t>ホウテキヨウキギョウ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</si>
</sst>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30" xfId="15" applyFont="1" applyFill="1" applyBorder="1" applyAlignment="1" applyProtection="1">
      <alignment horizontal="left" vertical="center" shrinkToFit="1"/>
      <protection locked="0"/>
    </xf>
    <xf numFmtId="0" fontId="34" fillId="8" borderId="18" xfId="15" applyFont="1" applyFill="1" applyBorder="1" applyAlignment="1" applyProtection="1">
      <alignment horizontal="left" vertical="center" shrinkToFit="1"/>
      <protection locked="0"/>
    </xf>
    <xf numFmtId="0" fontId="34" fillId="8" borderId="1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xmlns:c16r2="http://schemas.microsoft.com/office/drawing/2015/06/chart">
            <c:ext xmlns:c16="http://schemas.microsoft.com/office/drawing/2014/chart" uri="{C3380CC4-5D6E-409C-BE32-E72D297353CC}">
              <c16:uniqueId val="{00000000-01F9-49B3-9027-5E56ED89C3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43042</c:v>
                </c:pt>
                <c:pt idx="1">
                  <c:v>33114</c:v>
                </c:pt>
                <c:pt idx="2">
                  <c:v>37825</c:v>
                </c:pt>
                <c:pt idx="3">
                  <c:v>66134</c:v>
                </c:pt>
                <c:pt idx="4">
                  <c:v>61988</c:v>
                </c:pt>
              </c:numCache>
            </c:numRef>
          </c:val>
          <c:smooth val="0"/>
          <c:extLst xmlns:c16r2="http://schemas.microsoft.com/office/drawing/2015/06/chart">
            <c:ext xmlns:c16="http://schemas.microsoft.com/office/drawing/2014/chart" uri="{C3380CC4-5D6E-409C-BE32-E72D297353CC}">
              <c16:uniqueId val="{00000001-01F9-49B3-9027-5E56ED89C3FA}"/>
            </c:ext>
          </c:extLst>
        </c:ser>
        <c:dLbls>
          <c:showLegendKey val="0"/>
          <c:showVal val="0"/>
          <c:showCatName val="0"/>
          <c:showSerName val="0"/>
          <c:showPercent val="0"/>
          <c:showBubbleSize val="0"/>
        </c:dLbls>
        <c:marker val="1"/>
        <c:smooth val="0"/>
        <c:axId val="494349968"/>
        <c:axId val="494347616"/>
      </c:lineChart>
      <c:catAx>
        <c:axId val="494349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347616"/>
        <c:crosses val="autoZero"/>
        <c:auto val="1"/>
        <c:lblAlgn val="ctr"/>
        <c:lblOffset val="100"/>
        <c:tickLblSkip val="1"/>
        <c:tickMarkSkip val="1"/>
        <c:noMultiLvlLbl val="0"/>
      </c:catAx>
      <c:valAx>
        <c:axId val="494347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349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3.19</c:v>
                </c:pt>
                <c:pt idx="1">
                  <c:v>3.85</c:v>
                </c:pt>
                <c:pt idx="2">
                  <c:v>5.05</c:v>
                </c:pt>
                <c:pt idx="3">
                  <c:v>3.49</c:v>
                </c:pt>
                <c:pt idx="4">
                  <c:v>5.62</c:v>
                </c:pt>
              </c:numCache>
            </c:numRef>
          </c:val>
          <c:extLst xmlns:c16r2="http://schemas.microsoft.com/office/drawing/2015/06/chart">
            <c:ext xmlns:c16="http://schemas.microsoft.com/office/drawing/2014/chart" uri="{C3380CC4-5D6E-409C-BE32-E72D297353CC}">
              <c16:uniqueId val="{00000000-0EAB-426C-BF0C-1AD247C898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c:v>
                </c:pt>
                <c:pt idx="1">
                  <c:v>21.25</c:v>
                </c:pt>
                <c:pt idx="2">
                  <c:v>20.79</c:v>
                </c:pt>
                <c:pt idx="3">
                  <c:v>19.16</c:v>
                </c:pt>
                <c:pt idx="4">
                  <c:v>20.96</c:v>
                </c:pt>
              </c:numCache>
            </c:numRef>
          </c:val>
          <c:extLst xmlns:c16r2="http://schemas.microsoft.com/office/drawing/2015/06/chart">
            <c:ext xmlns:c16="http://schemas.microsoft.com/office/drawing/2014/chart" uri="{C3380CC4-5D6E-409C-BE32-E72D297353CC}">
              <c16:uniqueId val="{00000001-0EAB-426C-BF0C-1AD247C8987C}"/>
            </c:ext>
          </c:extLst>
        </c:ser>
        <c:dLbls>
          <c:showLegendKey val="0"/>
          <c:showVal val="0"/>
          <c:showCatName val="0"/>
          <c:showSerName val="0"/>
          <c:showPercent val="0"/>
          <c:showBubbleSize val="0"/>
        </c:dLbls>
        <c:gapWidth val="250"/>
        <c:overlap val="100"/>
        <c:axId val="494349576"/>
        <c:axId val="494348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-25.68</c:v>
                </c:pt>
                <c:pt idx="1">
                  <c:v>1.33</c:v>
                </c:pt>
                <c:pt idx="2">
                  <c:v>1.63</c:v>
                </c:pt>
                <c:pt idx="3">
                  <c:v>-0.99</c:v>
                </c:pt>
                <c:pt idx="4">
                  <c:v>4</c:v>
                </c:pt>
              </c:numCache>
            </c:numRef>
          </c:val>
          <c:smooth val="0"/>
          <c:extLst xmlns:c16r2="http://schemas.microsoft.com/office/drawing/2015/06/chart">
            <c:ext xmlns:c16="http://schemas.microsoft.com/office/drawing/2014/chart" uri="{C3380CC4-5D6E-409C-BE32-E72D297353CC}">
              <c16:uniqueId val="{00000002-0EAB-426C-BF0C-1AD247C8987C}"/>
            </c:ext>
          </c:extLst>
        </c:ser>
        <c:dLbls>
          <c:showLegendKey val="0"/>
          <c:showVal val="0"/>
          <c:showCatName val="0"/>
          <c:showSerName val="0"/>
          <c:showPercent val="0"/>
          <c:showBubbleSize val="0"/>
        </c:dLbls>
        <c:marker val="1"/>
        <c:smooth val="0"/>
        <c:axId val="494349576"/>
        <c:axId val="494348792"/>
      </c:lineChart>
      <c:catAx>
        <c:axId val="49434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348792"/>
        <c:crosses val="autoZero"/>
        <c:auto val="1"/>
        <c:lblAlgn val="ctr"/>
        <c:lblOffset val="100"/>
        <c:tickLblSkip val="1"/>
        <c:tickMarkSkip val="1"/>
        <c:noMultiLvlLbl val="0"/>
      </c:catAx>
      <c:valAx>
        <c:axId val="494348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4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CAEF-4AB2-8DF9-A3F707262F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EF-4AB2-8DF9-A3F707262F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AEF-4AB2-8DF9-A3F707262F1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AEF-4AB2-8DF9-A3F707262F1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CAEF-4AB2-8DF9-A3F707262F1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0.04</c:v>
                </c:pt>
                <c:pt idx="4">
                  <c:v>#N/A</c:v>
                </c:pt>
                <c:pt idx="5">
                  <c:v>0.06</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5-CAEF-4AB2-8DF9-A3F707262F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0.26</c:v>
                </c:pt>
                <c:pt idx="2">
                  <c:v>#N/A</c:v>
                </c:pt>
                <c:pt idx="3">
                  <c:v>0.44</c:v>
                </c:pt>
                <c:pt idx="4">
                  <c:v>#N/A</c:v>
                </c:pt>
                <c:pt idx="5">
                  <c:v>0.55000000000000004</c:v>
                </c:pt>
                <c:pt idx="6">
                  <c:v>#N/A</c:v>
                </c:pt>
                <c:pt idx="7">
                  <c:v>0.57999999999999996</c:v>
                </c:pt>
                <c:pt idx="8">
                  <c:v>#N/A</c:v>
                </c:pt>
                <c:pt idx="9">
                  <c:v>0.85</c:v>
                </c:pt>
              </c:numCache>
            </c:numRef>
          </c:val>
          <c:extLst xmlns:c16r2="http://schemas.microsoft.com/office/drawing/2015/06/chart">
            <c:ext xmlns:c16="http://schemas.microsoft.com/office/drawing/2014/chart" uri="{C3380CC4-5D6E-409C-BE32-E72D297353CC}">
              <c16:uniqueId val="{00000006-CAEF-4AB2-8DF9-A3F707262F1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0.72</c:v>
                </c:pt>
                <c:pt idx="4">
                  <c:v>#N/A</c:v>
                </c:pt>
                <c:pt idx="5">
                  <c:v>0.6</c:v>
                </c:pt>
                <c:pt idx="6">
                  <c:v>#N/A</c:v>
                </c:pt>
                <c:pt idx="7">
                  <c:v>0.54</c:v>
                </c:pt>
                <c:pt idx="8">
                  <c:v>#N/A</c:v>
                </c:pt>
                <c:pt idx="9">
                  <c:v>1.1499999999999999</c:v>
                </c:pt>
              </c:numCache>
            </c:numRef>
          </c:val>
          <c:extLst xmlns:c16r2="http://schemas.microsoft.com/office/drawing/2015/06/chart">
            <c:ext xmlns:c16="http://schemas.microsoft.com/office/drawing/2014/chart" uri="{C3380CC4-5D6E-409C-BE32-E72D297353CC}">
              <c16:uniqueId val="{00000007-CAEF-4AB2-8DF9-A3F707262F11}"/>
            </c:ext>
          </c:extLst>
        </c:ser>
        <c:ser>
          <c:idx val="8"/>
          <c:order val="8"/>
          <c:tx>
            <c:strRef>
              <c:f>データシート!$A$35</c:f>
              <c:strCache>
                <c:ptCount val="1"/>
                <c:pt idx="0">
                  <c:v>福津市公共下水道事業会計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2.65</c:v>
                </c:pt>
                <c:pt idx="2">
                  <c:v>#N/A</c:v>
                </c:pt>
                <c:pt idx="3">
                  <c:v>3.45</c:v>
                </c:pt>
                <c:pt idx="4">
                  <c:v>#N/A</c:v>
                </c:pt>
                <c:pt idx="5">
                  <c:v>3.83</c:v>
                </c:pt>
                <c:pt idx="6">
                  <c:v>#N/A</c:v>
                </c:pt>
                <c:pt idx="7">
                  <c:v>3.72</c:v>
                </c:pt>
                <c:pt idx="8">
                  <c:v>#N/A</c:v>
                </c:pt>
                <c:pt idx="9">
                  <c:v>3.97</c:v>
                </c:pt>
              </c:numCache>
            </c:numRef>
          </c:val>
          <c:extLst xmlns:c16r2="http://schemas.microsoft.com/office/drawing/2015/06/chart">
            <c:ext xmlns:c16="http://schemas.microsoft.com/office/drawing/2014/chart" uri="{C3380CC4-5D6E-409C-BE32-E72D297353CC}">
              <c16:uniqueId val="{00000008-CAEF-4AB2-8DF9-A3F707262F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3.14</c:v>
                </c:pt>
                <c:pt idx="2">
                  <c:v>#N/A</c:v>
                </c:pt>
                <c:pt idx="3">
                  <c:v>3.79</c:v>
                </c:pt>
                <c:pt idx="4">
                  <c:v>#N/A</c:v>
                </c:pt>
                <c:pt idx="5">
                  <c:v>5</c:v>
                </c:pt>
                <c:pt idx="6">
                  <c:v>#N/A</c:v>
                </c:pt>
                <c:pt idx="7">
                  <c:v>3.49</c:v>
                </c:pt>
                <c:pt idx="8">
                  <c:v>#N/A</c:v>
                </c:pt>
                <c:pt idx="9">
                  <c:v>5.62</c:v>
                </c:pt>
              </c:numCache>
            </c:numRef>
          </c:val>
          <c:extLst xmlns:c16r2="http://schemas.microsoft.com/office/drawing/2015/06/chart">
            <c:ext xmlns:c16="http://schemas.microsoft.com/office/drawing/2014/chart" uri="{C3380CC4-5D6E-409C-BE32-E72D297353CC}">
              <c16:uniqueId val="{00000009-CAEF-4AB2-8DF9-A3F707262F11}"/>
            </c:ext>
          </c:extLst>
        </c:ser>
        <c:dLbls>
          <c:showLegendKey val="0"/>
          <c:showVal val="0"/>
          <c:showCatName val="0"/>
          <c:showSerName val="0"/>
          <c:showPercent val="0"/>
          <c:showBubbleSize val="0"/>
        </c:dLbls>
        <c:gapWidth val="150"/>
        <c:overlap val="100"/>
        <c:axId val="498273248"/>
        <c:axId val="498272464"/>
      </c:barChart>
      <c:catAx>
        <c:axId val="4982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272464"/>
        <c:crosses val="autoZero"/>
        <c:auto val="1"/>
        <c:lblAlgn val="ctr"/>
        <c:lblOffset val="100"/>
        <c:tickLblSkip val="1"/>
        <c:tickMarkSkip val="1"/>
        <c:noMultiLvlLbl val="0"/>
      </c:catAx>
      <c:valAx>
        <c:axId val="49827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27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2071</c:v>
                </c:pt>
                <c:pt idx="5">
                  <c:v>1920</c:v>
                </c:pt>
                <c:pt idx="8">
                  <c:v>1929</c:v>
                </c:pt>
                <c:pt idx="11">
                  <c:v>1880</c:v>
                </c:pt>
                <c:pt idx="14">
                  <c:v>1829</c:v>
                </c:pt>
              </c:numCache>
            </c:numRef>
          </c:val>
          <c:extLst xmlns:c16r2="http://schemas.microsoft.com/office/drawing/2015/06/chart">
            <c:ext xmlns:c16="http://schemas.microsoft.com/office/drawing/2014/chart" uri="{C3380CC4-5D6E-409C-BE32-E72D297353CC}">
              <c16:uniqueId val="{00000000-FDAF-4216-A2CA-FB4E3D416B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DAF-4216-A2CA-FB4E3D416B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107</c:v>
                </c:pt>
                <c:pt idx="3">
                  <c:v>103</c:v>
                </c:pt>
                <c:pt idx="6">
                  <c:v>108</c:v>
                </c:pt>
                <c:pt idx="9">
                  <c:v>112</c:v>
                </c:pt>
                <c:pt idx="12">
                  <c:v>104</c:v>
                </c:pt>
              </c:numCache>
            </c:numRef>
          </c:val>
          <c:extLst xmlns:c16r2="http://schemas.microsoft.com/office/drawing/2015/06/chart">
            <c:ext xmlns:c16="http://schemas.microsoft.com/office/drawing/2014/chart" uri="{C3380CC4-5D6E-409C-BE32-E72D297353CC}">
              <c16:uniqueId val="{00000002-FDAF-4216-A2CA-FB4E3D416B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45</c:v>
                </c:pt>
                <c:pt idx="6">
                  <c:v>45</c:v>
                </c:pt>
                <c:pt idx="9">
                  <c:v>47</c:v>
                </c:pt>
                <c:pt idx="12">
                  <c:v>28</c:v>
                </c:pt>
              </c:numCache>
            </c:numRef>
          </c:val>
          <c:extLst xmlns:c16r2="http://schemas.microsoft.com/office/drawing/2015/06/chart">
            <c:ext xmlns:c16="http://schemas.microsoft.com/office/drawing/2014/chart" uri="{C3380CC4-5D6E-409C-BE32-E72D297353CC}">
              <c16:uniqueId val="{00000003-FDAF-4216-A2CA-FB4E3D416B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535</c:v>
                </c:pt>
                <c:pt idx="3">
                  <c:v>487</c:v>
                </c:pt>
                <c:pt idx="6">
                  <c:v>477</c:v>
                </c:pt>
                <c:pt idx="9">
                  <c:v>478</c:v>
                </c:pt>
                <c:pt idx="12">
                  <c:v>494</c:v>
                </c:pt>
              </c:numCache>
            </c:numRef>
          </c:val>
          <c:extLst xmlns:c16r2="http://schemas.microsoft.com/office/drawing/2015/06/chart">
            <c:ext xmlns:c16="http://schemas.microsoft.com/office/drawing/2014/chart" uri="{C3380CC4-5D6E-409C-BE32-E72D297353CC}">
              <c16:uniqueId val="{00000004-FDAF-4216-A2CA-FB4E3D416B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AF-4216-A2CA-FB4E3D416B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DAF-4216-A2CA-FB4E3D416B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2013</c:v>
                </c:pt>
                <c:pt idx="3">
                  <c:v>1931</c:v>
                </c:pt>
                <c:pt idx="6">
                  <c:v>1953</c:v>
                </c:pt>
                <c:pt idx="9">
                  <c:v>1984</c:v>
                </c:pt>
                <c:pt idx="12">
                  <c:v>1949</c:v>
                </c:pt>
              </c:numCache>
            </c:numRef>
          </c:val>
          <c:extLst xmlns:c16r2="http://schemas.microsoft.com/office/drawing/2015/06/chart">
            <c:ext xmlns:c16="http://schemas.microsoft.com/office/drawing/2014/chart" uri="{C3380CC4-5D6E-409C-BE32-E72D297353CC}">
              <c16:uniqueId val="{00000007-FDAF-4216-A2CA-FB4E3D416B47}"/>
            </c:ext>
          </c:extLst>
        </c:ser>
        <c:dLbls>
          <c:showLegendKey val="0"/>
          <c:showVal val="0"/>
          <c:showCatName val="0"/>
          <c:showSerName val="0"/>
          <c:showPercent val="0"/>
          <c:showBubbleSize val="0"/>
        </c:dLbls>
        <c:gapWidth val="100"/>
        <c:overlap val="100"/>
        <c:axId val="498269328"/>
        <c:axId val="49827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625</c:v>
                </c:pt>
                <c:pt idx="2">
                  <c:v>#N/A</c:v>
                </c:pt>
                <c:pt idx="3">
                  <c:v>#N/A</c:v>
                </c:pt>
                <c:pt idx="4">
                  <c:v>646</c:v>
                </c:pt>
                <c:pt idx="5">
                  <c:v>#N/A</c:v>
                </c:pt>
                <c:pt idx="6">
                  <c:v>#N/A</c:v>
                </c:pt>
                <c:pt idx="7">
                  <c:v>654</c:v>
                </c:pt>
                <c:pt idx="8">
                  <c:v>#N/A</c:v>
                </c:pt>
                <c:pt idx="9">
                  <c:v>#N/A</c:v>
                </c:pt>
                <c:pt idx="10">
                  <c:v>741</c:v>
                </c:pt>
                <c:pt idx="11">
                  <c:v>#N/A</c:v>
                </c:pt>
                <c:pt idx="12">
                  <c:v>#N/A</c:v>
                </c:pt>
                <c:pt idx="13">
                  <c:v>746</c:v>
                </c:pt>
                <c:pt idx="14">
                  <c:v>#N/A</c:v>
                </c:pt>
              </c:numCache>
            </c:numRef>
          </c:val>
          <c:smooth val="0"/>
          <c:extLst xmlns:c16r2="http://schemas.microsoft.com/office/drawing/2015/06/chart">
            <c:ext xmlns:c16="http://schemas.microsoft.com/office/drawing/2014/chart" uri="{C3380CC4-5D6E-409C-BE32-E72D297353CC}">
              <c16:uniqueId val="{00000008-FDAF-4216-A2CA-FB4E3D416B47}"/>
            </c:ext>
          </c:extLst>
        </c:ser>
        <c:dLbls>
          <c:showLegendKey val="0"/>
          <c:showVal val="0"/>
          <c:showCatName val="0"/>
          <c:showSerName val="0"/>
          <c:showPercent val="0"/>
          <c:showBubbleSize val="0"/>
        </c:dLbls>
        <c:marker val="1"/>
        <c:smooth val="0"/>
        <c:axId val="498269328"/>
        <c:axId val="498271680"/>
      </c:lineChart>
      <c:catAx>
        <c:axId val="49826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271680"/>
        <c:crosses val="autoZero"/>
        <c:auto val="1"/>
        <c:lblAlgn val="ctr"/>
        <c:lblOffset val="100"/>
        <c:tickLblSkip val="1"/>
        <c:tickMarkSkip val="1"/>
        <c:noMultiLvlLbl val="0"/>
      </c:catAx>
      <c:valAx>
        <c:axId val="49827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26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21788</c:v>
                </c:pt>
                <c:pt idx="5">
                  <c:v>21125</c:v>
                </c:pt>
                <c:pt idx="8">
                  <c:v>20552</c:v>
                </c:pt>
                <c:pt idx="11">
                  <c:v>20161</c:v>
                </c:pt>
                <c:pt idx="14">
                  <c:v>19016</c:v>
                </c:pt>
              </c:numCache>
            </c:numRef>
          </c:val>
          <c:extLst xmlns:c16r2="http://schemas.microsoft.com/office/drawing/2015/06/chart">
            <c:ext xmlns:c16="http://schemas.microsoft.com/office/drawing/2014/chart" uri="{C3380CC4-5D6E-409C-BE32-E72D297353CC}">
              <c16:uniqueId val="{00000000-2320-49B3-AFD5-BAD858A770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128</c:v>
                </c:pt>
                <c:pt idx="5">
                  <c:v>65</c:v>
                </c:pt>
                <c:pt idx="8">
                  <c:v>6</c:v>
                </c:pt>
                <c:pt idx="11">
                  <c:v>1</c:v>
                </c:pt>
                <c:pt idx="14">
                  <c:v>1</c:v>
                </c:pt>
              </c:numCache>
            </c:numRef>
          </c:val>
          <c:extLst xmlns:c16r2="http://schemas.microsoft.com/office/drawing/2015/06/chart">
            <c:ext xmlns:c16="http://schemas.microsoft.com/office/drawing/2014/chart" uri="{C3380CC4-5D6E-409C-BE32-E72D297353CC}">
              <c16:uniqueId val="{00000001-2320-49B3-AFD5-BAD858A770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9028</c:v>
                </c:pt>
                <c:pt idx="5">
                  <c:v>9643</c:v>
                </c:pt>
                <c:pt idx="8">
                  <c:v>9807</c:v>
                </c:pt>
                <c:pt idx="11">
                  <c:v>10525</c:v>
                </c:pt>
                <c:pt idx="14">
                  <c:v>10589</c:v>
                </c:pt>
              </c:numCache>
            </c:numRef>
          </c:val>
          <c:extLst xmlns:c16r2="http://schemas.microsoft.com/office/drawing/2015/06/chart">
            <c:ext xmlns:c16="http://schemas.microsoft.com/office/drawing/2014/chart" uri="{C3380CC4-5D6E-409C-BE32-E72D297353CC}">
              <c16:uniqueId val="{00000002-2320-49B3-AFD5-BAD858A770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320-49B3-AFD5-BAD858A770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320-49B3-AFD5-BAD858A770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320-49B3-AFD5-BAD858A770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684</c:v>
                </c:pt>
                <c:pt idx="3">
                  <c:v>704</c:v>
                </c:pt>
                <c:pt idx="6">
                  <c:v>677</c:v>
                </c:pt>
                <c:pt idx="9">
                  <c:v>680</c:v>
                </c:pt>
                <c:pt idx="12">
                  <c:v>671</c:v>
                </c:pt>
              </c:numCache>
            </c:numRef>
          </c:val>
          <c:extLst xmlns:c16r2="http://schemas.microsoft.com/office/drawing/2015/06/chart">
            <c:ext xmlns:c16="http://schemas.microsoft.com/office/drawing/2014/chart" uri="{C3380CC4-5D6E-409C-BE32-E72D297353CC}">
              <c16:uniqueId val="{00000006-2320-49B3-AFD5-BAD858A770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723</c:v>
                </c:pt>
                <c:pt idx="3">
                  <c:v>623</c:v>
                </c:pt>
                <c:pt idx="6">
                  <c:v>538</c:v>
                </c:pt>
                <c:pt idx="9">
                  <c:v>413</c:v>
                </c:pt>
                <c:pt idx="12">
                  <c:v>340</c:v>
                </c:pt>
              </c:numCache>
            </c:numRef>
          </c:val>
          <c:extLst xmlns:c16r2="http://schemas.microsoft.com/office/drawing/2015/06/chart">
            <c:ext xmlns:c16="http://schemas.microsoft.com/office/drawing/2014/chart" uri="{C3380CC4-5D6E-409C-BE32-E72D297353CC}">
              <c16:uniqueId val="{00000007-2320-49B3-AFD5-BAD858A770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10803</c:v>
                </c:pt>
                <c:pt idx="3">
                  <c:v>10056</c:v>
                </c:pt>
                <c:pt idx="6">
                  <c:v>8944</c:v>
                </c:pt>
                <c:pt idx="9">
                  <c:v>8172</c:v>
                </c:pt>
                <c:pt idx="12">
                  <c:v>7625</c:v>
                </c:pt>
              </c:numCache>
            </c:numRef>
          </c:val>
          <c:extLst xmlns:c16r2="http://schemas.microsoft.com/office/drawing/2015/06/chart">
            <c:ext xmlns:c16="http://schemas.microsoft.com/office/drawing/2014/chart" uri="{C3380CC4-5D6E-409C-BE32-E72D297353CC}">
              <c16:uniqueId val="{00000008-2320-49B3-AFD5-BAD858A770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320-49B3-AFD5-BAD858A770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19799</c:v>
                </c:pt>
                <c:pt idx="3">
                  <c:v>19478</c:v>
                </c:pt>
                <c:pt idx="6">
                  <c:v>18912</c:v>
                </c:pt>
                <c:pt idx="9">
                  <c:v>18832</c:v>
                </c:pt>
                <c:pt idx="12">
                  <c:v>18005</c:v>
                </c:pt>
              </c:numCache>
            </c:numRef>
          </c:val>
          <c:extLst xmlns:c16r2="http://schemas.microsoft.com/office/drawing/2015/06/chart">
            <c:ext xmlns:c16="http://schemas.microsoft.com/office/drawing/2014/chart" uri="{C3380CC4-5D6E-409C-BE32-E72D297353CC}">
              <c16:uniqueId val="{0000000A-2320-49B3-AFD5-BAD858A77099}"/>
            </c:ext>
          </c:extLst>
        </c:ser>
        <c:dLbls>
          <c:showLegendKey val="0"/>
          <c:showVal val="0"/>
          <c:showCatName val="0"/>
          <c:showSerName val="0"/>
          <c:showPercent val="0"/>
          <c:showBubbleSize val="0"/>
        </c:dLbls>
        <c:gapWidth val="100"/>
        <c:overlap val="100"/>
        <c:axId val="498268544"/>
        <c:axId val="498273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1064</c:v>
                </c:pt>
                <c:pt idx="2">
                  <c:v>#N/A</c:v>
                </c:pt>
                <c:pt idx="3">
                  <c:v>#N/A</c:v>
                </c:pt>
                <c:pt idx="4">
                  <c:v>28</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320-49B3-AFD5-BAD858A77099}"/>
            </c:ext>
          </c:extLst>
        </c:ser>
        <c:dLbls>
          <c:showLegendKey val="0"/>
          <c:showVal val="0"/>
          <c:showCatName val="0"/>
          <c:showSerName val="0"/>
          <c:showPercent val="0"/>
          <c:showBubbleSize val="0"/>
        </c:dLbls>
        <c:marker val="1"/>
        <c:smooth val="0"/>
        <c:axId val="498268544"/>
        <c:axId val="498273640"/>
      </c:lineChart>
      <c:catAx>
        <c:axId val="49826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273640"/>
        <c:crosses val="autoZero"/>
        <c:auto val="1"/>
        <c:lblAlgn val="ctr"/>
        <c:lblOffset val="100"/>
        <c:tickLblSkip val="1"/>
        <c:tickMarkSkip val="1"/>
        <c:noMultiLvlLbl val="0"/>
      </c:catAx>
      <c:valAx>
        <c:axId val="49827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26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2808</c:v>
                </c:pt>
                <c:pt idx="1">
                  <c:v>2829</c:v>
                </c:pt>
                <c:pt idx="2">
                  <c:v>3105</c:v>
                </c:pt>
              </c:numCache>
            </c:numRef>
          </c:val>
          <c:extLst xmlns:c16r2="http://schemas.microsoft.com/office/drawing/2015/06/chart">
            <c:ext xmlns:c16="http://schemas.microsoft.com/office/drawing/2014/chart" uri="{C3380CC4-5D6E-409C-BE32-E72D297353CC}">
              <c16:uniqueId val="{00000000-F8E9-4ACE-8F8F-8C5567D002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614</c:v>
                </c:pt>
                <c:pt idx="1">
                  <c:v>868</c:v>
                </c:pt>
                <c:pt idx="2">
                  <c:v>874</c:v>
                </c:pt>
              </c:numCache>
            </c:numRef>
          </c:val>
          <c:extLst xmlns:c16r2="http://schemas.microsoft.com/office/drawing/2015/06/chart">
            <c:ext xmlns:c16="http://schemas.microsoft.com/office/drawing/2014/chart" uri="{C3380CC4-5D6E-409C-BE32-E72D297353CC}">
              <c16:uniqueId val="{00000001-F8E9-4ACE-8F8F-8C5567D002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6464</c:v>
                </c:pt>
                <c:pt idx="1">
                  <c:v>6697</c:v>
                </c:pt>
                <c:pt idx="2">
                  <c:v>6397</c:v>
                </c:pt>
              </c:numCache>
            </c:numRef>
          </c:val>
          <c:extLst xmlns:c16r2="http://schemas.microsoft.com/office/drawing/2015/06/chart">
            <c:ext xmlns:c16="http://schemas.microsoft.com/office/drawing/2014/chart" uri="{C3380CC4-5D6E-409C-BE32-E72D297353CC}">
              <c16:uniqueId val="{00000002-F8E9-4ACE-8F8F-8C5567D002DC}"/>
            </c:ext>
          </c:extLst>
        </c:ser>
        <c:dLbls>
          <c:showLegendKey val="0"/>
          <c:showVal val="0"/>
          <c:showCatName val="0"/>
          <c:showSerName val="0"/>
          <c:showPercent val="0"/>
          <c:showBubbleSize val="0"/>
        </c:dLbls>
        <c:gapWidth val="120"/>
        <c:overlap val="100"/>
        <c:axId val="498267368"/>
        <c:axId val="498267760"/>
      </c:barChart>
      <c:catAx>
        <c:axId val="49826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267760"/>
        <c:crosses val="autoZero"/>
        <c:auto val="1"/>
        <c:lblAlgn val="ctr"/>
        <c:lblOffset val="100"/>
        <c:tickLblSkip val="1"/>
        <c:tickMarkSkip val="1"/>
        <c:noMultiLvlLbl val="0"/>
      </c:catAx>
      <c:valAx>
        <c:axId val="498267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826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実質公債費比率は、単年で</a:t>
          </a:r>
          <a:r>
            <a:rPr kumimoji="1" lang="en-US" altLang="ja-JP" sz="1400">
              <a:latin typeface="ＭＳ ゴシック" pitchFamily="49" charset="-128"/>
              <a:ea typeface="ＭＳ ゴシック" pitchFamily="49" charset="-128"/>
            </a:rPr>
            <a:t>0.0008</a:t>
          </a:r>
          <a:r>
            <a:rPr kumimoji="1" lang="ja-JP" altLang="en-US" sz="1400">
              <a:latin typeface="ＭＳ ゴシック" pitchFamily="49" charset="-128"/>
              <a:ea typeface="ＭＳ ゴシック" pitchFamily="49" charset="-128"/>
            </a:rPr>
            <a:t>ポイントの上昇とほぼ横ばいだった。実質公債費比率の分子については、平成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の合併特例事業債等の償還終了により元利償還金が減少したものの、災害復旧費等に係る基準財政需要額の減少により算入公債費等の額も減少し、実質的な公債費負担額が増加した。今後は、合併特例債等の償還が終了していくものの、学校施設の整備改修や公共施設の長寿命化などの大型事業により起債発行額の増加が見込まれるため、他事業における起債の発行抑制や計画的な起債、繰上償還の検討を行うなどして現在の水準を維持する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引き続き、充当可能財源等が将来負担額を上回ったため算出されなかった。今後は、学校施設の整備改修事業等への起債発行により将来負担額が増加することが見込まれるため、事業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の整備改修等、総合計画実施計画事業、ふるさとづくり寄附金対象事業、公共施設等総合管理計画事業、森林環境整備事業の実施、及び起債の償還に伴い、教育施設施設建設準備基金、まちづくり基金、ふるさとづくり基金、公共施設等総合管理基金、森林環境整備基金、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993,484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千円取り崩した。一方、各基金の運用益、ふるさとづくり寄付金等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974,438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人口増加による学校施設の整備改修や老朽化による公共施設の更新等の大型事業に伴い、今後も基金取り崩しの増加が見込まれるが、計画的な基金の積み立て・取り崩しを行い、健全な財政運営に努める。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・まちづくり基金：福津市総合計画に掲げる目的を達成するために必要な事業、地域住民の一体感の醸成に資すると認められる事業などの実施のため。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・教育施設建設準備基金：教育施設の建設準備金として、建設費の不足を生じたときの財源として充当するため。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・文化振興基金：郷土の文化と芸術の振興を図るため。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・ふるさとづくり基金：受領したふるさとづくり寄附金を積み立て、寄附者の意向を反映した事業を実施するため。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・太陽光発電設備管理基金：福岡県公共施設防災拠点等再生可能エネルギー導入推進費補助金を活用して設置した太陽光発電設備の維持管理及び更新に係る事業を円滑に実施するため。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・公共施設等総合管理基金：公共施設等総合管理計画に基づいた公共施設等の計画的な保全及び更新のため。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・森林環境整備基金：森林環境の整備及びその促進のため。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千円を積み立て、まちづくり計画実施計画事業として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・教育施設建設準備基金：運用益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千円を積み立て、学校施設改修等に伴い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581,809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千円を取り崩し、寄付者が指定した令和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年度の事業に充当した。また、令和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年度に受けた寄附金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・太陽光発電設備管理基金：売電収入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千円を積み立て、公共施設の改修、補修等に伴い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千円を積み立て、森林環境の整備・促進事業に伴い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各基金の設置目的に応じた事業実施のために、適正な積み立て・取り崩しを行う。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千円と昨年度の決算剰余金の一部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年度中の資金調達としてのみ一時的な繰入を行い、決算剰余金、経費節減分の一部を積み立てることを原則、基本方針としている。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千円を積み立て、臨時財政対策債の償還に伴い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公債費を計画的に償還し将来の負担を軽減するため、引き続き運用益を積み立てていく。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68,481
67,956
52.76
29,786,982
28,735,395
832,687
14,814,145
18,004,576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人口増加による税収の増加、ふるさとづくり寄附金の増加はあるものの、市内に中心となる産業がないことによる財政基盤の弱さ等から、財政力指数は類似団体平均を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引き続き、目標収納率の達成を中心とする税収確保に努めるとともに、資産の有効活用やふるさとづくり寄附金の増収推進等を行い、財源確保に努める。また、引き続き物件費等の経常的経費の歳出削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主な要因は、臨時財政対策債の減少により、経常的な一般財源が減少したことが挙げられる。今後、扶助費の更なる増加や維持補修費の増加は避けられないため、行財政改革の徹底と詳細な財政計画並びに財務分析を推進するとともに、引き続き物件費の抑制を大きな柱とする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100754</xdr:rowOff>
    </xdr:to>
    <xdr:cxnSp macro="">
      <xdr:nvCxnSpPr>
        <xdr:cNvPr id="132" name="直線コネクタ 131"/>
        <xdr:cNvCxnSpPr/>
      </xdr:nvCxnSpPr>
      <xdr:spPr>
        <a:xfrm>
          <a:off x="4114800" y="10561744"/>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65</xdr:row>
      <xdr:rowOff>93133</xdr:rowOff>
    </xdr:to>
    <xdr:cxnSp macro="">
      <xdr:nvCxnSpPr>
        <xdr:cNvPr id="135" name="直線コネクタ 134"/>
        <xdr:cNvCxnSpPr/>
      </xdr:nvCxnSpPr>
      <xdr:spPr>
        <a:xfrm flipV="1">
          <a:off x="3225800" y="1056174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65</xdr:row>
      <xdr:rowOff>93133</xdr:rowOff>
    </xdr:to>
    <xdr:cxnSp macro="">
      <xdr:nvCxnSpPr>
        <xdr:cNvPr id="138" name="直線コネクタ 137"/>
        <xdr:cNvCxnSpPr/>
      </xdr:nvCxnSpPr>
      <xdr:spPr>
        <a:xfrm>
          <a:off x="2336800" y="1118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101177</xdr:rowOff>
    </xdr:to>
    <xdr:cxnSp macro="">
      <xdr:nvCxnSpPr>
        <xdr:cNvPr id="141" name="直線コネクタ 140"/>
        <xdr:cNvCxnSpPr/>
      </xdr:nvCxnSpPr>
      <xdr:spPr>
        <a:xfrm flipV="1">
          <a:off x="1447800" y="1118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1" name="楕円 150"/>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2"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3" name="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4" name="テキスト ボックス 153"/>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7" name="楕円 156"/>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8" name="テキスト ボックス 157"/>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9" name="楕円 158"/>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0" name="テキスト ボックス 159"/>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は下回っている。要因としては、ごみ処理業務や消防業務等を一部事務組合で行っていることが挙げられる。引き続き、人件費については職員数の適正な管理に努め、また、物件費についても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161665</xdr:rowOff>
    </xdr:from>
    <xdr:to>
      <xdr:col>23</xdr:col>
      <xdr:colOff>133350</xdr:colOff>
      <xdr:row>81</xdr:row>
      <xdr:rowOff>58271</xdr:rowOff>
    </xdr:to>
    <xdr:cxnSp macro="">
      <xdr:nvCxnSpPr>
        <xdr:cNvPr id="193" name="直線コネクタ 192"/>
        <xdr:cNvCxnSpPr/>
      </xdr:nvCxnSpPr>
      <xdr:spPr>
        <a:xfrm>
          <a:off x="4114800" y="13877665"/>
          <a:ext cx="838200" cy="6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161192</xdr:rowOff>
    </xdr:from>
    <xdr:to>
      <xdr:col>19</xdr:col>
      <xdr:colOff>133350</xdr:colOff>
      <xdr:row>80</xdr:row>
      <xdr:rowOff>161665</xdr:rowOff>
    </xdr:to>
    <xdr:cxnSp macro="">
      <xdr:nvCxnSpPr>
        <xdr:cNvPr id="196" name="直線コネクタ 195"/>
        <xdr:cNvCxnSpPr/>
      </xdr:nvCxnSpPr>
      <xdr:spPr>
        <a:xfrm>
          <a:off x="3225800" y="13877192"/>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57586</xdr:rowOff>
    </xdr:from>
    <xdr:to>
      <xdr:col>15</xdr:col>
      <xdr:colOff>82550</xdr:colOff>
      <xdr:row>80</xdr:row>
      <xdr:rowOff>161192</xdr:rowOff>
    </xdr:to>
    <xdr:cxnSp macro="">
      <xdr:nvCxnSpPr>
        <xdr:cNvPr id="199" name="直線コネクタ 198"/>
        <xdr:cNvCxnSpPr/>
      </xdr:nvCxnSpPr>
      <xdr:spPr>
        <a:xfrm>
          <a:off x="2336800" y="13773586"/>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57586</xdr:rowOff>
    </xdr:from>
    <xdr:to>
      <xdr:col>11</xdr:col>
      <xdr:colOff>31750</xdr:colOff>
      <xdr:row>80</xdr:row>
      <xdr:rowOff>84544</xdr:rowOff>
    </xdr:to>
    <xdr:cxnSp macro="">
      <xdr:nvCxnSpPr>
        <xdr:cNvPr id="202" name="直線コネクタ 201"/>
        <xdr:cNvCxnSpPr/>
      </xdr:nvCxnSpPr>
      <xdr:spPr>
        <a:xfrm flipV="1">
          <a:off x="1447800" y="13773586"/>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7471</xdr:rowOff>
    </xdr:from>
    <xdr:to>
      <xdr:col>23</xdr:col>
      <xdr:colOff>184150</xdr:colOff>
      <xdr:row>81</xdr:row>
      <xdr:rowOff>109071</xdr:rowOff>
    </xdr:to>
    <xdr:sp macro="" textlink="">
      <xdr:nvSpPr>
        <xdr:cNvPr id="212" name="楕円 211"/>
        <xdr:cNvSpPr/>
      </xdr:nvSpPr>
      <xdr:spPr>
        <a:xfrm>
          <a:off x="4902200" y="138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100198</xdr:rowOff>
    </xdr:from>
    <xdr:ext cx="762000" cy="259045"/>
    <xdr:sp macro="" textlink="">
      <xdr:nvSpPr>
        <xdr:cNvPr id="213" name="人件費・物件費等の状況該当値テキスト"/>
        <xdr:cNvSpPr txBox="1"/>
      </xdr:nvSpPr>
      <xdr:spPr>
        <a:xfrm>
          <a:off x="5041900" y="1381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110865</xdr:rowOff>
    </xdr:from>
    <xdr:to>
      <xdr:col>19</xdr:col>
      <xdr:colOff>184150</xdr:colOff>
      <xdr:row>81</xdr:row>
      <xdr:rowOff>41015</xdr:rowOff>
    </xdr:to>
    <xdr:sp macro="" textlink="">
      <xdr:nvSpPr>
        <xdr:cNvPr id="214" name="楕円 213"/>
        <xdr:cNvSpPr/>
      </xdr:nvSpPr>
      <xdr:spPr>
        <a:xfrm>
          <a:off x="4064000" y="13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51192</xdr:rowOff>
    </xdr:from>
    <xdr:ext cx="736600" cy="259045"/>
    <xdr:sp macro="" textlink="">
      <xdr:nvSpPr>
        <xdr:cNvPr id="215" name="テキスト ボックス 214"/>
        <xdr:cNvSpPr txBox="1"/>
      </xdr:nvSpPr>
      <xdr:spPr>
        <a:xfrm>
          <a:off x="3733800" y="1359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110392</xdr:rowOff>
    </xdr:from>
    <xdr:to>
      <xdr:col>15</xdr:col>
      <xdr:colOff>133350</xdr:colOff>
      <xdr:row>81</xdr:row>
      <xdr:rowOff>40542</xdr:rowOff>
    </xdr:to>
    <xdr:sp macro="" textlink="">
      <xdr:nvSpPr>
        <xdr:cNvPr id="216" name="楕円 215"/>
        <xdr:cNvSpPr/>
      </xdr:nvSpPr>
      <xdr:spPr>
        <a:xfrm>
          <a:off x="3175000" y="13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50719</xdr:rowOff>
    </xdr:from>
    <xdr:ext cx="762000" cy="259045"/>
    <xdr:sp macro="" textlink="">
      <xdr:nvSpPr>
        <xdr:cNvPr id="217" name="テキスト ボックス 216"/>
        <xdr:cNvSpPr txBox="1"/>
      </xdr:nvSpPr>
      <xdr:spPr>
        <a:xfrm>
          <a:off x="2844800" y="1359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6786</xdr:rowOff>
    </xdr:from>
    <xdr:to>
      <xdr:col>11</xdr:col>
      <xdr:colOff>82550</xdr:colOff>
      <xdr:row>80</xdr:row>
      <xdr:rowOff>108386</xdr:rowOff>
    </xdr:to>
    <xdr:sp macro="" textlink="">
      <xdr:nvSpPr>
        <xdr:cNvPr id="218" name="楕円 217"/>
        <xdr:cNvSpPr/>
      </xdr:nvSpPr>
      <xdr:spPr>
        <a:xfrm>
          <a:off x="2286000" y="1372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118563</xdr:rowOff>
    </xdr:from>
    <xdr:ext cx="762000" cy="259045"/>
    <xdr:sp macro="" textlink="">
      <xdr:nvSpPr>
        <xdr:cNvPr id="219" name="テキスト ボックス 218"/>
        <xdr:cNvSpPr txBox="1"/>
      </xdr:nvSpPr>
      <xdr:spPr>
        <a:xfrm>
          <a:off x="1955800" y="1349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33744</xdr:rowOff>
    </xdr:from>
    <xdr:to>
      <xdr:col>7</xdr:col>
      <xdr:colOff>31750</xdr:colOff>
      <xdr:row>80</xdr:row>
      <xdr:rowOff>135344</xdr:rowOff>
    </xdr:to>
    <xdr:sp macro="" textlink="">
      <xdr:nvSpPr>
        <xdr:cNvPr id="220" name="楕円 219"/>
        <xdr:cNvSpPr/>
      </xdr:nvSpPr>
      <xdr:spPr>
        <a:xfrm>
          <a:off x="1397000" y="137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145521</xdr:rowOff>
    </xdr:from>
    <xdr:ext cx="762000" cy="259045"/>
    <xdr:sp macro="" textlink="">
      <xdr:nvSpPr>
        <xdr:cNvPr id="221" name="テキスト ボックス 220"/>
        <xdr:cNvSpPr txBox="1"/>
      </xdr:nvSpPr>
      <xdr:spPr>
        <a:xfrm>
          <a:off x="1066800" y="135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ラスパイレス指数は、全地方公共団体平均を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ポイント下回り、県内類似団体内では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位と低い値となっている。引き続き、各種手当の見直しを行うとともに、給与水準については、国の動向を注視しながら適正化に努める。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113393</xdr:rowOff>
    </xdr:from>
    <xdr:to>
      <xdr:col>81</xdr:col>
      <xdr:colOff>44450</xdr:colOff>
      <xdr:row>82</xdr:row>
      <xdr:rowOff>149679</xdr:rowOff>
    </xdr:to>
    <xdr:cxnSp macro="">
      <xdr:nvCxnSpPr>
        <xdr:cNvPr id="257" name="直線コネクタ 256"/>
        <xdr:cNvCxnSpPr/>
      </xdr:nvCxnSpPr>
      <xdr:spPr>
        <a:xfrm>
          <a:off x="16179800" y="13829393"/>
          <a:ext cx="8382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164193</xdr:rowOff>
    </xdr:from>
    <xdr:to>
      <xdr:col>77</xdr:col>
      <xdr:colOff>44450</xdr:colOff>
      <xdr:row>80</xdr:row>
      <xdr:rowOff>113393</xdr:rowOff>
    </xdr:to>
    <xdr:cxnSp macro="">
      <xdr:nvCxnSpPr>
        <xdr:cNvPr id="260" name="直線コネクタ 259"/>
        <xdr:cNvCxnSpPr/>
      </xdr:nvCxnSpPr>
      <xdr:spPr>
        <a:xfrm>
          <a:off x="15290800" y="137087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164193</xdr:rowOff>
    </xdr:from>
    <xdr:to>
      <xdr:col>72</xdr:col>
      <xdr:colOff>203200</xdr:colOff>
      <xdr:row>81</xdr:row>
      <xdr:rowOff>114300</xdr:rowOff>
    </xdr:to>
    <xdr:cxnSp macro="">
      <xdr:nvCxnSpPr>
        <xdr:cNvPr id="263" name="直線コネクタ 262"/>
        <xdr:cNvCxnSpPr/>
      </xdr:nvCxnSpPr>
      <xdr:spPr>
        <a:xfrm flipV="1">
          <a:off x="14401800" y="13708743"/>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83</xdr:row>
      <xdr:rowOff>150586</xdr:rowOff>
    </xdr:to>
    <xdr:cxnSp macro="">
      <xdr:nvCxnSpPr>
        <xdr:cNvPr id="266" name="直線コネクタ 265"/>
        <xdr:cNvCxnSpPr/>
      </xdr:nvCxnSpPr>
      <xdr:spPr>
        <a:xfrm flipV="1">
          <a:off x="13512800" y="14001750"/>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6" name="楕円 275"/>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7" name="給与水準   （国との比較）該当値テキスト"/>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62593</xdr:rowOff>
    </xdr:from>
    <xdr:to>
      <xdr:col>77</xdr:col>
      <xdr:colOff>95250</xdr:colOff>
      <xdr:row>80</xdr:row>
      <xdr:rowOff>164193</xdr:rowOff>
    </xdr:to>
    <xdr:sp macro="" textlink="">
      <xdr:nvSpPr>
        <xdr:cNvPr id="278" name="楕円 277"/>
        <xdr:cNvSpPr/>
      </xdr:nvSpPr>
      <xdr:spPr>
        <a:xfrm>
          <a:off x="16129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2920</xdr:rowOff>
    </xdr:from>
    <xdr:ext cx="736600" cy="259045"/>
    <xdr:sp macro="" textlink="">
      <xdr:nvSpPr>
        <xdr:cNvPr id="279" name="テキスト ボックス 278"/>
        <xdr:cNvSpPr txBox="1"/>
      </xdr:nvSpPr>
      <xdr:spPr>
        <a:xfrm>
          <a:off x="15798800" y="1354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113393</xdr:rowOff>
    </xdr:from>
    <xdr:to>
      <xdr:col>73</xdr:col>
      <xdr:colOff>44450</xdr:colOff>
      <xdr:row>80</xdr:row>
      <xdr:rowOff>43543</xdr:rowOff>
    </xdr:to>
    <xdr:sp macro="" textlink="">
      <xdr:nvSpPr>
        <xdr:cNvPr id="280" name="楕円 279"/>
        <xdr:cNvSpPr/>
      </xdr:nvSpPr>
      <xdr:spPr>
        <a:xfrm>
          <a:off x="15240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53720</xdr:rowOff>
    </xdr:from>
    <xdr:ext cx="762000" cy="259045"/>
    <xdr:sp macro="" textlink="">
      <xdr:nvSpPr>
        <xdr:cNvPr id="281" name="テキスト ボックス 280"/>
        <xdr:cNvSpPr txBox="1"/>
      </xdr:nvSpPr>
      <xdr:spPr>
        <a:xfrm>
          <a:off x="1490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2" name="楕円 281"/>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3" name="テキスト ボックス 282"/>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4" name="楕円 283"/>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5" name="テキスト ボックス 284"/>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職員数を抑制してきたため、人口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人当たりの職員数は類似団体の平均を下回っている。今後も引き続き、人口の増加も考慮しつつ、職員数の適正な管理に努める。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122979</xdr:rowOff>
    </xdr:from>
    <xdr:to>
      <xdr:col>81</xdr:col>
      <xdr:colOff>44450</xdr:colOff>
      <xdr:row>58</xdr:row>
      <xdr:rowOff>149119</xdr:rowOff>
    </xdr:to>
    <xdr:cxnSp macro="">
      <xdr:nvCxnSpPr>
        <xdr:cNvPr id="320" name="直線コネクタ 319"/>
        <xdr:cNvCxnSpPr/>
      </xdr:nvCxnSpPr>
      <xdr:spPr>
        <a:xfrm>
          <a:off x="16179800" y="10067079"/>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122979</xdr:rowOff>
    </xdr:from>
    <xdr:to>
      <xdr:col>77</xdr:col>
      <xdr:colOff>44450</xdr:colOff>
      <xdr:row>58</xdr:row>
      <xdr:rowOff>131021</xdr:rowOff>
    </xdr:to>
    <xdr:cxnSp macro="">
      <xdr:nvCxnSpPr>
        <xdr:cNvPr id="323" name="直線コネクタ 322"/>
        <xdr:cNvCxnSpPr/>
      </xdr:nvCxnSpPr>
      <xdr:spPr>
        <a:xfrm flipV="1">
          <a:off x="15290800" y="1006707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131021</xdr:rowOff>
    </xdr:from>
    <xdr:to>
      <xdr:col>72</xdr:col>
      <xdr:colOff>203200</xdr:colOff>
      <xdr:row>58</xdr:row>
      <xdr:rowOff>141076</xdr:rowOff>
    </xdr:to>
    <xdr:cxnSp macro="">
      <xdr:nvCxnSpPr>
        <xdr:cNvPr id="326" name="直線コネクタ 325"/>
        <xdr:cNvCxnSpPr/>
      </xdr:nvCxnSpPr>
      <xdr:spPr>
        <a:xfrm flipV="1">
          <a:off x="14401800" y="1007512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141076</xdr:rowOff>
    </xdr:from>
    <xdr:to>
      <xdr:col>68</xdr:col>
      <xdr:colOff>152400</xdr:colOff>
      <xdr:row>58</xdr:row>
      <xdr:rowOff>153141</xdr:rowOff>
    </xdr:to>
    <xdr:cxnSp macro="">
      <xdr:nvCxnSpPr>
        <xdr:cNvPr id="329" name="直線コネクタ 328"/>
        <xdr:cNvCxnSpPr/>
      </xdr:nvCxnSpPr>
      <xdr:spPr>
        <a:xfrm flipV="1">
          <a:off x="13512800" y="100851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98319</xdr:rowOff>
    </xdr:from>
    <xdr:to>
      <xdr:col>81</xdr:col>
      <xdr:colOff>95250</xdr:colOff>
      <xdr:row>59</xdr:row>
      <xdr:rowOff>28469</xdr:rowOff>
    </xdr:to>
    <xdr:sp macro="" textlink="">
      <xdr:nvSpPr>
        <xdr:cNvPr id="339" name="楕円 338"/>
        <xdr:cNvSpPr/>
      </xdr:nvSpPr>
      <xdr:spPr>
        <a:xfrm>
          <a:off x="16967200" y="100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19596</xdr:rowOff>
    </xdr:from>
    <xdr:ext cx="762000" cy="259045"/>
    <xdr:sp macro="" textlink="">
      <xdr:nvSpPr>
        <xdr:cNvPr id="340" name="定員管理の状況該当値テキスト"/>
        <xdr:cNvSpPr txBox="1"/>
      </xdr:nvSpPr>
      <xdr:spPr>
        <a:xfrm>
          <a:off x="17106900" y="996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72179</xdr:rowOff>
    </xdr:from>
    <xdr:to>
      <xdr:col>77</xdr:col>
      <xdr:colOff>95250</xdr:colOff>
      <xdr:row>59</xdr:row>
      <xdr:rowOff>2329</xdr:rowOff>
    </xdr:to>
    <xdr:sp macro="" textlink="">
      <xdr:nvSpPr>
        <xdr:cNvPr id="341" name="楕円 340"/>
        <xdr:cNvSpPr/>
      </xdr:nvSpPr>
      <xdr:spPr>
        <a:xfrm>
          <a:off x="16129000" y="100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12506</xdr:rowOff>
    </xdr:from>
    <xdr:ext cx="736600" cy="259045"/>
    <xdr:sp macro="" textlink="">
      <xdr:nvSpPr>
        <xdr:cNvPr id="342" name="テキスト ボックス 341"/>
        <xdr:cNvSpPr txBox="1"/>
      </xdr:nvSpPr>
      <xdr:spPr>
        <a:xfrm>
          <a:off x="15798800" y="978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80221</xdr:rowOff>
    </xdr:from>
    <xdr:to>
      <xdr:col>73</xdr:col>
      <xdr:colOff>44450</xdr:colOff>
      <xdr:row>59</xdr:row>
      <xdr:rowOff>10371</xdr:rowOff>
    </xdr:to>
    <xdr:sp macro="" textlink="">
      <xdr:nvSpPr>
        <xdr:cNvPr id="343" name="楕円 342"/>
        <xdr:cNvSpPr/>
      </xdr:nvSpPr>
      <xdr:spPr>
        <a:xfrm>
          <a:off x="152400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20548</xdr:rowOff>
    </xdr:from>
    <xdr:ext cx="762000" cy="259045"/>
    <xdr:sp macro="" textlink="">
      <xdr:nvSpPr>
        <xdr:cNvPr id="344" name="テキスト ボックス 343"/>
        <xdr:cNvSpPr txBox="1"/>
      </xdr:nvSpPr>
      <xdr:spPr>
        <a:xfrm>
          <a:off x="14909800" y="979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90276</xdr:rowOff>
    </xdr:from>
    <xdr:to>
      <xdr:col>68</xdr:col>
      <xdr:colOff>203200</xdr:colOff>
      <xdr:row>59</xdr:row>
      <xdr:rowOff>20426</xdr:rowOff>
    </xdr:to>
    <xdr:sp macro="" textlink="">
      <xdr:nvSpPr>
        <xdr:cNvPr id="345" name="楕円 344"/>
        <xdr:cNvSpPr/>
      </xdr:nvSpPr>
      <xdr:spPr>
        <a:xfrm>
          <a:off x="14351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30603</xdr:rowOff>
    </xdr:from>
    <xdr:ext cx="762000" cy="259045"/>
    <xdr:sp macro="" textlink="">
      <xdr:nvSpPr>
        <xdr:cNvPr id="346" name="テキスト ボックス 345"/>
        <xdr:cNvSpPr txBox="1"/>
      </xdr:nvSpPr>
      <xdr:spPr>
        <a:xfrm>
          <a:off x="14020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102341</xdr:rowOff>
    </xdr:from>
    <xdr:to>
      <xdr:col>64</xdr:col>
      <xdr:colOff>152400</xdr:colOff>
      <xdr:row>59</xdr:row>
      <xdr:rowOff>32491</xdr:rowOff>
    </xdr:to>
    <xdr:sp macro="" textlink="">
      <xdr:nvSpPr>
        <xdr:cNvPr id="347" name="楕円 346"/>
        <xdr:cNvSpPr/>
      </xdr:nvSpPr>
      <xdr:spPr>
        <a:xfrm>
          <a:off x="13462000" y="100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42668</xdr:rowOff>
    </xdr:from>
    <xdr:ext cx="762000" cy="259045"/>
    <xdr:sp macro="" textlink="">
      <xdr:nvSpPr>
        <xdr:cNvPr id="348" name="テキスト ボックス 347"/>
        <xdr:cNvSpPr txBox="1"/>
      </xdr:nvSpPr>
      <xdr:spPr>
        <a:xfrm>
          <a:off x="13131800" y="981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実質公債費比率は単年で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ほぼ横ばいだった。合併特例事業債等の償還終了により元利償還金が減少したものの、災害復旧費等に係る基準財政需要額の減少により算入公債費等の額も減少し、実質的な公債費負担額が増加したが、標準税収入額等の増加により標準財政規模も増加したためである。今後は、合併特例債等の償還が終了していくものの、学校施設の整備改修や公共施設の長寿命化等の大型事業により起債発行額の増加が見込まれるため、他事業における起債の発行抑制や計画的な起債、繰上償還の検討を行うなどして現在の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11854</xdr:rowOff>
    </xdr:to>
    <xdr:cxnSp macro="">
      <xdr:nvCxnSpPr>
        <xdr:cNvPr id="381" name="直線コネクタ 380"/>
        <xdr:cNvCxnSpPr/>
      </xdr:nvCxnSpPr>
      <xdr:spPr>
        <a:xfrm>
          <a:off x="16179800" y="7041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11854</xdr:rowOff>
    </xdr:to>
    <xdr:cxnSp macro="">
      <xdr:nvCxnSpPr>
        <xdr:cNvPr id="384" name="直線コネクタ 383"/>
        <xdr:cNvCxnSpPr/>
      </xdr:nvCxnSpPr>
      <xdr:spPr>
        <a:xfrm>
          <a:off x="15290800" y="703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52070</xdr:rowOff>
    </xdr:to>
    <xdr:cxnSp macro="">
      <xdr:nvCxnSpPr>
        <xdr:cNvPr id="387" name="直線コネクタ 386"/>
        <xdr:cNvCxnSpPr/>
      </xdr:nvCxnSpPr>
      <xdr:spPr>
        <a:xfrm flipV="1">
          <a:off x="14401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76200</xdr:rowOff>
    </xdr:to>
    <xdr:cxnSp macro="">
      <xdr:nvCxnSpPr>
        <xdr:cNvPr id="390" name="直線コネクタ 389"/>
        <xdr:cNvCxnSpPr/>
      </xdr:nvCxnSpPr>
      <xdr:spPr>
        <a:xfrm flipV="1">
          <a:off x="13512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1"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2" name="楕円 401"/>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403" name="テキスト ボックス 402"/>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5" name="テキスト ボックス 404"/>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7" name="テキスト ボックス 406"/>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9" name="テキスト ボックス 408"/>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引き続き、充当可能財源等が将来負担額を上回ったため算出されなかった。今後は、学校施設の整備改修事業等への起債発行により将来負担額が増加することが見込まれるため、事業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144498</xdr:rowOff>
    </xdr:from>
    <xdr:to>
      <xdr:col>68</xdr:col>
      <xdr:colOff>152400</xdr:colOff>
      <xdr:row>14</xdr:row>
      <xdr:rowOff>99060</xdr:rowOff>
    </xdr:to>
    <xdr:cxnSp macro="">
      <xdr:nvCxnSpPr>
        <xdr:cNvPr id="443" name="直線コネクタ 442"/>
        <xdr:cNvCxnSpPr/>
      </xdr:nvCxnSpPr>
      <xdr:spPr>
        <a:xfrm flipV="1">
          <a:off x="13512800" y="2373348"/>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4"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6" name="フローチャート: 判断 445"/>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7" name="テキスト ボックス 446"/>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8" name="フローチャート: 判断 447"/>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9" name="テキスト ボックス 448"/>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0" name="フローチャート: 判断 449"/>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130756</xdr:rowOff>
    </xdr:from>
    <xdr:ext cx="762000" cy="259045"/>
    <xdr:sp macro="" textlink="">
      <xdr:nvSpPr>
        <xdr:cNvPr id="451" name="テキスト ボックス 450"/>
        <xdr:cNvSpPr txBox="1"/>
      </xdr:nvSpPr>
      <xdr:spPr>
        <a:xfrm>
          <a:off x="14020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2" name="フローチャート: 判断 451"/>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158908</xdr:rowOff>
    </xdr:from>
    <xdr:ext cx="762000" cy="259045"/>
    <xdr:sp macro="" textlink="">
      <xdr:nvSpPr>
        <xdr:cNvPr id="453" name="テキスト ボックス 452"/>
        <xdr:cNvSpPr txBox="1"/>
      </xdr:nvSpPr>
      <xdr:spPr>
        <a:xfrm>
          <a:off x="13131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93698</xdr:rowOff>
    </xdr:from>
    <xdr:to>
      <xdr:col>68</xdr:col>
      <xdr:colOff>203200</xdr:colOff>
      <xdr:row>14</xdr:row>
      <xdr:rowOff>23848</xdr:rowOff>
    </xdr:to>
    <xdr:sp macro="" textlink="">
      <xdr:nvSpPr>
        <xdr:cNvPr id="459" name="楕円 458"/>
        <xdr:cNvSpPr/>
      </xdr:nvSpPr>
      <xdr:spPr>
        <a:xfrm>
          <a:off x="14351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34025</xdr:rowOff>
    </xdr:from>
    <xdr:ext cx="762000" cy="259045"/>
    <xdr:sp macro="" textlink="">
      <xdr:nvSpPr>
        <xdr:cNvPr id="460" name="テキスト ボックス 459"/>
        <xdr:cNvSpPr txBox="1"/>
      </xdr:nvSpPr>
      <xdr:spPr>
        <a:xfrm>
          <a:off x="14020800" y="209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61" name="楕円 460"/>
        <xdr:cNvSpPr/>
      </xdr:nvSpPr>
      <xdr:spPr>
        <a:xfrm>
          <a:off x="13462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160037</xdr:rowOff>
    </xdr:from>
    <xdr:ext cx="762000" cy="259045"/>
    <xdr:sp macro="" textlink="">
      <xdr:nvSpPr>
        <xdr:cNvPr id="462" name="テキスト ボックス 461"/>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68,481
67,956
52.76
29,786,982
28,735,395
832,687
14,814,145
18,004,576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人当たりの職員数は類似団体の平均を下回っている。増加の主な要因として、任期の定めのない常勤職員の人件費が</a:t>
          </a:r>
          <a:r>
            <a:rPr kumimoji="1" lang="en-US" altLang="ja-JP" sz="1300">
              <a:latin typeface="ＭＳ Ｐゴシック" panose="020B0600070205080204" pitchFamily="50" charset="-128"/>
              <a:ea typeface="ＭＳ Ｐゴシック" panose="020B0600070205080204" pitchFamily="50" charset="-128"/>
            </a:rPr>
            <a:t>38,112</a:t>
          </a:r>
          <a:r>
            <a:rPr kumimoji="1" lang="ja-JP" altLang="en-US" sz="1300">
              <a:latin typeface="ＭＳ Ｐゴシック" panose="020B0600070205080204" pitchFamily="50" charset="-128"/>
              <a:ea typeface="ＭＳ Ｐゴシック" panose="020B0600070205080204" pitchFamily="50" charset="-128"/>
            </a:rPr>
            <a:t>千円、会計年度任用職員の人件費が</a:t>
          </a:r>
          <a:r>
            <a:rPr kumimoji="1" lang="en-US" altLang="ja-JP" sz="1300">
              <a:latin typeface="ＭＳ Ｐゴシック" panose="020B0600070205080204" pitchFamily="50" charset="-128"/>
              <a:ea typeface="ＭＳ Ｐゴシック" panose="020B0600070205080204" pitchFamily="50" charset="-128"/>
            </a:rPr>
            <a:t>37,440</a:t>
          </a:r>
          <a:r>
            <a:rPr kumimoji="1" lang="ja-JP" altLang="en-US" sz="1300">
              <a:latin typeface="ＭＳ Ｐゴシック" panose="020B0600070205080204" pitchFamily="50" charset="-128"/>
              <a:ea typeface="ＭＳ Ｐゴシック" panose="020B0600070205080204" pitchFamily="50" charset="-128"/>
            </a:rPr>
            <a:t>千円、消防団員報酬が</a:t>
          </a:r>
          <a:r>
            <a:rPr kumimoji="1" lang="en-US" altLang="ja-JP" sz="1300">
              <a:latin typeface="ＭＳ Ｐゴシック" panose="020B0600070205080204" pitchFamily="50" charset="-128"/>
              <a:ea typeface="ＭＳ Ｐゴシック" panose="020B0600070205080204" pitchFamily="50" charset="-128"/>
            </a:rPr>
            <a:t>18,772</a:t>
          </a:r>
          <a:r>
            <a:rPr kumimoji="1" lang="ja-JP" altLang="en-US" sz="1300">
              <a:latin typeface="ＭＳ Ｐゴシック" panose="020B0600070205080204" pitchFamily="50" charset="-128"/>
              <a:ea typeface="ＭＳ Ｐゴシック" panose="020B0600070205080204" pitchFamily="50" charset="-128"/>
            </a:rPr>
            <a:t>千円それぞれ増額となったことが挙げられる。今後も引き続き、人口の増加も考慮しつつ、職員数の適正な管理に努める。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34</xdr:row>
      <xdr:rowOff>20320</xdr:rowOff>
    </xdr:to>
    <xdr:cxnSp macro="">
      <xdr:nvCxnSpPr>
        <xdr:cNvPr id="66" name="直線コネクタ 65"/>
        <xdr:cNvCxnSpPr/>
      </xdr:nvCxnSpPr>
      <xdr:spPr>
        <a:xfrm>
          <a:off x="3987800" y="582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35</xdr:row>
      <xdr:rowOff>8890</xdr:rowOff>
    </xdr:to>
    <xdr:cxnSp macro="">
      <xdr:nvCxnSpPr>
        <xdr:cNvPr id="69" name="直線コネクタ 68"/>
        <xdr:cNvCxnSpPr/>
      </xdr:nvCxnSpPr>
      <xdr:spPr>
        <a:xfrm flipV="1">
          <a:off x="3098800" y="58267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8890</xdr:rowOff>
    </xdr:to>
    <xdr:cxnSp macro="">
      <xdr:nvCxnSpPr>
        <xdr:cNvPr id="72" name="直線コネクタ 71"/>
        <xdr:cNvCxnSpPr/>
      </xdr:nvCxnSpPr>
      <xdr:spPr>
        <a:xfrm>
          <a:off x="2209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157480</xdr:rowOff>
    </xdr:to>
    <xdr:cxnSp macro="">
      <xdr:nvCxnSpPr>
        <xdr:cNvPr id="75" name="直線コネクタ 74"/>
        <xdr:cNvCxnSpPr/>
      </xdr:nvCxnSpPr>
      <xdr:spPr>
        <a:xfrm>
          <a:off x="1320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49547</xdr:rowOff>
    </xdr:from>
    <xdr:ext cx="762000" cy="259045"/>
    <xdr:sp macro="" textlink="">
      <xdr:nvSpPr>
        <xdr:cNvPr id="86" name="人件費該当値テキスト"/>
        <xdr:cNvSpPr txBox="1"/>
      </xdr:nvSpPr>
      <xdr:spPr>
        <a:xfrm>
          <a:off x="4914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ポイント増加した。主な要因として、物価高騰対策こども若者応援事業が</a:t>
          </a:r>
          <a:r>
            <a:rPr kumimoji="1" lang="en-US" altLang="ja-JP" sz="1300">
              <a:latin typeface="ＭＳ Ｐゴシック" panose="020B0600070205080204" pitchFamily="50" charset="-128"/>
              <a:ea typeface="ＭＳ Ｐゴシック" panose="020B0600070205080204" pitchFamily="50" charset="-128"/>
            </a:rPr>
            <a:t>176,157</a:t>
          </a:r>
          <a:r>
            <a:rPr kumimoji="1" lang="ja-JP" altLang="en-US" sz="1300">
              <a:latin typeface="ＭＳ Ｐゴシック" panose="020B0600070205080204" pitchFamily="50" charset="-128"/>
              <a:ea typeface="ＭＳ Ｐゴシック" panose="020B0600070205080204" pitchFamily="50" charset="-128"/>
            </a:rPr>
            <a:t>千円皆増、社会保障・税番号制度関連事業が</a:t>
          </a:r>
          <a:r>
            <a:rPr kumimoji="1" lang="en-US" altLang="ja-JP" sz="1300">
              <a:latin typeface="ＭＳ Ｐゴシック" panose="020B0600070205080204" pitchFamily="50" charset="-128"/>
              <a:ea typeface="ＭＳ Ｐゴシック" panose="020B0600070205080204" pitchFamily="50" charset="-128"/>
            </a:rPr>
            <a:t>67,938</a:t>
          </a:r>
          <a:r>
            <a:rPr kumimoji="1" lang="ja-JP" altLang="en-US" sz="1300">
              <a:latin typeface="ＭＳ Ｐゴシック" panose="020B0600070205080204" pitchFamily="50" charset="-128"/>
              <a:ea typeface="ＭＳ Ｐゴシック" panose="020B0600070205080204" pitchFamily="50" charset="-128"/>
            </a:rPr>
            <a:t>千円、津屋崎公民館解体事業が</a:t>
          </a:r>
          <a:r>
            <a:rPr kumimoji="1" lang="en-US" altLang="ja-JP" sz="1300">
              <a:latin typeface="ＭＳ Ｐゴシック" panose="020B0600070205080204" pitchFamily="50" charset="-128"/>
              <a:ea typeface="ＭＳ Ｐゴシック" panose="020B0600070205080204" pitchFamily="50" charset="-128"/>
            </a:rPr>
            <a:t>52,757</a:t>
          </a:r>
          <a:r>
            <a:rPr kumimoji="1" lang="ja-JP" altLang="en-US" sz="1300">
              <a:latin typeface="ＭＳ Ｐゴシック" panose="020B0600070205080204" pitchFamily="50" charset="-128"/>
              <a:ea typeface="ＭＳ Ｐゴシック" panose="020B0600070205080204" pitchFamily="50" charset="-128"/>
            </a:rPr>
            <a:t>千円、キャッシュレス消費喚起事業が</a:t>
          </a:r>
          <a:r>
            <a:rPr kumimoji="1" lang="en-US" altLang="ja-JP" sz="1300">
              <a:latin typeface="ＭＳ Ｐゴシック" panose="020B0600070205080204" pitchFamily="50" charset="-128"/>
              <a:ea typeface="ＭＳ Ｐゴシック" panose="020B0600070205080204" pitchFamily="50" charset="-128"/>
            </a:rPr>
            <a:t>32,919</a:t>
          </a:r>
          <a:r>
            <a:rPr kumimoji="1" lang="ja-JP" altLang="en-US" sz="1300">
              <a:latin typeface="ＭＳ Ｐゴシック" panose="020B0600070205080204" pitchFamily="50" charset="-128"/>
              <a:ea typeface="ＭＳ Ｐゴシック" panose="020B0600070205080204" pitchFamily="50" charset="-128"/>
            </a:rPr>
            <a:t>千円それぞれ増額となったことが挙げられる。今後見直しを行い、経常経費削減に努める。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58420</xdr:rowOff>
    </xdr:to>
    <xdr:cxnSp macro="">
      <xdr:nvCxnSpPr>
        <xdr:cNvPr id="125" name="直線コネクタ 124"/>
        <xdr:cNvCxnSpPr/>
      </xdr:nvCxnSpPr>
      <xdr:spPr>
        <a:xfrm>
          <a:off x="15671800" y="2774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17</xdr:row>
      <xdr:rowOff>24130</xdr:rowOff>
    </xdr:to>
    <xdr:cxnSp macro="">
      <xdr:nvCxnSpPr>
        <xdr:cNvPr id="128" name="直線コネクタ 127"/>
        <xdr:cNvCxnSpPr/>
      </xdr:nvCxnSpPr>
      <xdr:spPr>
        <a:xfrm flipV="1">
          <a:off x="14782800" y="27741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69850</xdr:rowOff>
    </xdr:to>
    <xdr:cxnSp macro="">
      <xdr:nvCxnSpPr>
        <xdr:cNvPr id="131" name="直線コネクタ 130"/>
        <xdr:cNvCxnSpPr/>
      </xdr:nvCxnSpPr>
      <xdr:spPr>
        <a:xfrm flipV="1">
          <a:off x="13893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69850</xdr:rowOff>
    </xdr:to>
    <xdr:cxnSp macro="">
      <xdr:nvCxnSpPr>
        <xdr:cNvPr id="134" name="直線コネクタ 133"/>
        <xdr:cNvCxnSpPr/>
      </xdr:nvCxnSpPr>
      <xdr:spPr>
        <a:xfrm>
          <a:off x="13004800" y="2966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47" name="テキスト ボックス 146"/>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2" name="楕円 151"/>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3" name="テキスト ボックス 152"/>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ポイント増加し、類似団体の平均を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ポイント上回った。決算額は前年度から</a:t>
          </a:r>
          <a:r>
            <a:rPr kumimoji="1" lang="en-US" altLang="ja-JP" sz="1300">
              <a:latin typeface="ＭＳ Ｐゴシック" panose="020B0600070205080204" pitchFamily="50" charset="-128"/>
              <a:ea typeface="ＭＳ Ｐゴシック" panose="020B0600070205080204" pitchFamily="50" charset="-128"/>
            </a:rPr>
            <a:t>1,162,952</a:t>
          </a:r>
          <a:r>
            <a:rPr kumimoji="1" lang="ja-JP" altLang="en-US" sz="1300">
              <a:latin typeface="ＭＳ Ｐゴシック" panose="020B0600070205080204" pitchFamily="50" charset="-128"/>
              <a:ea typeface="ＭＳ Ｐゴシック" panose="020B0600070205080204" pitchFamily="50" charset="-128"/>
            </a:rPr>
            <a:t>千円減少した。主な要因として、子育て世帯臨時特別給付金支給事業が</a:t>
          </a:r>
          <a:r>
            <a:rPr kumimoji="1" lang="en-US" altLang="ja-JP" sz="1300">
              <a:latin typeface="ＭＳ Ｐゴシック" panose="020B0600070205080204" pitchFamily="50" charset="-128"/>
              <a:ea typeface="ＭＳ Ｐゴシック" panose="020B0600070205080204" pitchFamily="50" charset="-128"/>
            </a:rPr>
            <a:t>1,272,600</a:t>
          </a:r>
          <a:r>
            <a:rPr kumimoji="1" lang="ja-JP" altLang="en-US" sz="1300">
              <a:latin typeface="ＭＳ Ｐゴシック" panose="020B0600070205080204" pitchFamily="50" charset="-128"/>
              <a:ea typeface="ＭＳ Ｐゴシック" panose="020B0600070205080204" pitchFamily="50" charset="-128"/>
            </a:rPr>
            <a:t>千円皆減、住民税非課税世帯等臨時特別給付金事業が</a:t>
          </a:r>
          <a:r>
            <a:rPr kumimoji="1" lang="en-US" altLang="ja-JP" sz="1300">
              <a:latin typeface="ＭＳ Ｐゴシック" panose="020B0600070205080204" pitchFamily="50" charset="-128"/>
              <a:ea typeface="ＭＳ Ｐゴシック" panose="020B0600070205080204" pitchFamily="50" charset="-128"/>
            </a:rPr>
            <a:t>426,400</a:t>
          </a:r>
          <a:r>
            <a:rPr kumimoji="1" lang="ja-JP" altLang="en-US" sz="1300">
              <a:latin typeface="ＭＳ Ｐゴシック" panose="020B0600070205080204" pitchFamily="50" charset="-128"/>
              <a:ea typeface="ＭＳ Ｐゴシック" panose="020B0600070205080204" pitchFamily="50" charset="-128"/>
            </a:rPr>
            <a:t>千円減額となったことが挙げられる。人口増加に伴い今後も増加が予想されるため、市単独事業を見直すなどして抑制に努めたい。</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134620</xdr:rowOff>
    </xdr:to>
    <xdr:cxnSp macro="">
      <xdr:nvCxnSpPr>
        <xdr:cNvPr id="186" name="直線コネクタ 185"/>
        <xdr:cNvCxnSpPr/>
      </xdr:nvCxnSpPr>
      <xdr:spPr>
        <a:xfrm>
          <a:off x="3987800" y="9682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111760</xdr:rowOff>
    </xdr:to>
    <xdr:cxnSp macro="">
      <xdr:nvCxnSpPr>
        <xdr:cNvPr id="189" name="直線コネクタ 188"/>
        <xdr:cNvCxnSpPr/>
      </xdr:nvCxnSpPr>
      <xdr:spPr>
        <a:xfrm flipV="1">
          <a:off x="3098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111760</xdr:rowOff>
    </xdr:from>
    <xdr:to>
      <xdr:col>15</xdr:col>
      <xdr:colOff>98425</xdr:colOff>
      <xdr:row>56</xdr:row>
      <xdr:rowOff>142240</xdr:rowOff>
    </xdr:to>
    <xdr:cxnSp macro="">
      <xdr:nvCxnSpPr>
        <xdr:cNvPr id="192" name="直線コネクタ 191"/>
        <xdr:cNvCxnSpPr/>
      </xdr:nvCxnSpPr>
      <xdr:spPr>
        <a:xfrm flipV="1">
          <a:off x="2209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111760</xdr:rowOff>
    </xdr:from>
    <xdr:to>
      <xdr:col>11</xdr:col>
      <xdr:colOff>9525</xdr:colOff>
      <xdr:row>56</xdr:row>
      <xdr:rowOff>142240</xdr:rowOff>
    </xdr:to>
    <xdr:cxnSp macro="">
      <xdr:nvCxnSpPr>
        <xdr:cNvPr id="195" name="直線コネクタ 194"/>
        <xdr:cNvCxnSpPr/>
      </xdr:nvCxnSpPr>
      <xdr:spPr>
        <a:xfrm>
          <a:off x="1320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83820</xdr:rowOff>
    </xdr:from>
    <xdr:to>
      <xdr:col>24</xdr:col>
      <xdr:colOff>76200</xdr:colOff>
      <xdr:row>57</xdr:row>
      <xdr:rowOff>13970</xdr:rowOff>
    </xdr:to>
    <xdr:sp macro="" textlink="">
      <xdr:nvSpPr>
        <xdr:cNvPr id="205" name="楕円 204"/>
        <xdr:cNvSpPr/>
      </xdr:nvSpPr>
      <xdr:spPr>
        <a:xfrm>
          <a:off x="4775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55897</xdr:rowOff>
    </xdr:from>
    <xdr:ext cx="762000" cy="259045"/>
    <xdr:sp macro="" textlink="">
      <xdr:nvSpPr>
        <xdr:cNvPr id="206" name="扶助費該当値テキスト"/>
        <xdr:cNvSpPr txBox="1"/>
      </xdr:nvSpPr>
      <xdr:spPr>
        <a:xfrm>
          <a:off x="4914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7" name="楕円 206"/>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116857</xdr:rowOff>
    </xdr:from>
    <xdr:ext cx="736600" cy="259045"/>
    <xdr:sp macro="" textlink="">
      <xdr:nvSpPr>
        <xdr:cNvPr id="208" name="テキスト ボックス 207"/>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60960</xdr:rowOff>
    </xdr:from>
    <xdr:to>
      <xdr:col>15</xdr:col>
      <xdr:colOff>149225</xdr:colOff>
      <xdr:row>56</xdr:row>
      <xdr:rowOff>162560</xdr:rowOff>
    </xdr:to>
    <xdr:sp macro="" textlink="">
      <xdr:nvSpPr>
        <xdr:cNvPr id="209" name="楕円 208"/>
        <xdr:cNvSpPr/>
      </xdr:nvSpPr>
      <xdr:spPr>
        <a:xfrm>
          <a:off x="3048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147337</xdr:rowOff>
    </xdr:from>
    <xdr:ext cx="762000" cy="259045"/>
    <xdr:sp macro="" textlink="">
      <xdr:nvSpPr>
        <xdr:cNvPr id="210" name="テキスト ボックス 209"/>
        <xdr:cNvSpPr txBox="1"/>
      </xdr:nvSpPr>
      <xdr:spPr>
        <a:xfrm>
          <a:off x="2717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macro="" textlink="">
      <xdr:nvSpPr>
        <xdr:cNvPr id="211" name="楕円 210"/>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6367</xdr:rowOff>
    </xdr:from>
    <xdr:ext cx="762000" cy="259045"/>
    <xdr:sp macro="" textlink="">
      <xdr:nvSpPr>
        <xdr:cNvPr id="212" name="テキスト ボックス 211"/>
        <xdr:cNvSpPr txBox="1"/>
      </xdr:nvSpPr>
      <xdr:spPr>
        <a:xfrm>
          <a:off x="1828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60960</xdr:rowOff>
    </xdr:from>
    <xdr:to>
      <xdr:col>6</xdr:col>
      <xdr:colOff>171450</xdr:colOff>
      <xdr:row>56</xdr:row>
      <xdr:rowOff>162560</xdr:rowOff>
    </xdr:to>
    <xdr:sp macro="" textlink="">
      <xdr:nvSpPr>
        <xdr:cNvPr id="213" name="楕円 212"/>
        <xdr:cNvSpPr/>
      </xdr:nvSpPr>
      <xdr:spPr>
        <a:xfrm>
          <a:off x="1270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147337</xdr:rowOff>
    </xdr:from>
    <xdr:ext cx="762000" cy="259045"/>
    <xdr:sp macro="" textlink="">
      <xdr:nvSpPr>
        <xdr:cNvPr id="214" name="テキスト ボックス 213"/>
        <xdr:cNvSpPr txBox="1"/>
      </xdr:nvSpPr>
      <xdr:spPr>
        <a:xfrm>
          <a:off x="939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ポイント上回った。主な要因として、後期高齢者医療広域連合負担金が</a:t>
          </a:r>
          <a:r>
            <a:rPr kumimoji="1" lang="en-US" altLang="ja-JP" sz="1300">
              <a:latin typeface="ＭＳ Ｐゴシック" panose="020B0600070205080204" pitchFamily="50" charset="-128"/>
              <a:ea typeface="ＭＳ Ｐゴシック" panose="020B0600070205080204" pitchFamily="50" charset="-128"/>
            </a:rPr>
            <a:t>17,030</a:t>
          </a:r>
          <a:r>
            <a:rPr kumimoji="1" lang="ja-JP" altLang="en-US" sz="1300">
              <a:latin typeface="ＭＳ Ｐゴシック" panose="020B0600070205080204" pitchFamily="50" charset="-128"/>
              <a:ea typeface="ＭＳ Ｐゴシック" panose="020B0600070205080204" pitchFamily="50" charset="-128"/>
            </a:rPr>
            <a:t>千円、後期高齢者医療事業特別会計繰出金が</a:t>
          </a:r>
          <a:r>
            <a:rPr kumimoji="1" lang="en-US" altLang="ja-JP" sz="1300">
              <a:latin typeface="ＭＳ Ｐゴシック" panose="020B0600070205080204" pitchFamily="50" charset="-128"/>
              <a:ea typeface="ＭＳ Ｐゴシック" panose="020B0600070205080204" pitchFamily="50" charset="-128"/>
            </a:rPr>
            <a:t>8,034</a:t>
          </a:r>
          <a:r>
            <a:rPr kumimoji="1" lang="ja-JP" altLang="en-US" sz="1300">
              <a:latin typeface="ＭＳ Ｐゴシック" panose="020B0600070205080204" pitchFamily="50" charset="-128"/>
              <a:ea typeface="ＭＳ Ｐゴシック" panose="020B0600070205080204" pitchFamily="50" charset="-128"/>
            </a:rPr>
            <a:t>千円それぞれ増額となったことが挙げられる。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25400</xdr:rowOff>
    </xdr:to>
    <xdr:cxnSp macro="">
      <xdr:nvCxnSpPr>
        <xdr:cNvPr id="247" name="直線コネクタ 246"/>
        <xdr:cNvCxnSpPr/>
      </xdr:nvCxnSpPr>
      <xdr:spPr>
        <a:xfrm>
          <a:off x="15671800" y="995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59</xdr:row>
      <xdr:rowOff>19050</xdr:rowOff>
    </xdr:to>
    <xdr:cxnSp macro="">
      <xdr:nvCxnSpPr>
        <xdr:cNvPr id="250" name="直線コネクタ 249"/>
        <xdr:cNvCxnSpPr/>
      </xdr:nvCxnSpPr>
      <xdr:spPr>
        <a:xfrm flipV="1">
          <a:off x="14782800" y="9956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19050</xdr:rowOff>
    </xdr:to>
    <xdr:cxnSp macro="">
      <xdr:nvCxnSpPr>
        <xdr:cNvPr id="253" name="直線コネクタ 252"/>
        <xdr:cNvCxnSpPr/>
      </xdr:nvCxnSpPr>
      <xdr:spPr>
        <a:xfrm>
          <a:off x="13893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165100</xdr:rowOff>
    </xdr:to>
    <xdr:cxnSp macro="">
      <xdr:nvCxnSpPr>
        <xdr:cNvPr id="256" name="直線コネクタ 255"/>
        <xdr:cNvCxnSpPr/>
      </xdr:nvCxnSpPr>
      <xdr:spPr>
        <a:xfrm>
          <a:off x="13004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6" name="楕円 265"/>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7"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8" name="楕円 267"/>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69" name="テキスト ボックス 268"/>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0" name="楕円 269"/>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1" name="テキスト ボックス 270"/>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2" name="楕円 271"/>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3" name="テキスト ボックス 272"/>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4" name="楕円 273"/>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5" name="テキスト ボックス 274"/>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ポイント増加した。主な要因として、前年度に比べ子育て応援食育推進事業が</a:t>
          </a:r>
          <a:r>
            <a:rPr kumimoji="1" lang="en-US" altLang="ja-JP" sz="1300">
              <a:latin typeface="ＭＳ Ｐゴシック" panose="020B0600070205080204" pitchFamily="50" charset="-128"/>
              <a:ea typeface="ＭＳ Ｐゴシック" panose="020B0600070205080204" pitchFamily="50" charset="-128"/>
            </a:rPr>
            <a:t>63,112</a:t>
          </a:r>
          <a:r>
            <a:rPr kumimoji="1" lang="ja-JP" altLang="en-US" sz="1300">
              <a:latin typeface="ＭＳ Ｐゴシック" panose="020B0600070205080204" pitchFamily="50" charset="-128"/>
              <a:ea typeface="ＭＳ Ｐゴシック" panose="020B0600070205080204" pitchFamily="50" charset="-128"/>
            </a:rPr>
            <a:t>千円、住民税非課税世帯等臨時特別給付金事業費補助金返還金が</a:t>
          </a:r>
          <a:r>
            <a:rPr kumimoji="1" lang="en-US" altLang="ja-JP" sz="1300">
              <a:latin typeface="ＭＳ Ｐゴシック" panose="020B0600070205080204" pitchFamily="50" charset="-128"/>
              <a:ea typeface="ＭＳ Ｐゴシック" panose="020B0600070205080204" pitchFamily="50" charset="-128"/>
            </a:rPr>
            <a:t>56,087</a:t>
          </a:r>
          <a:r>
            <a:rPr kumimoji="1" lang="ja-JP" altLang="en-US" sz="1300">
              <a:latin typeface="ＭＳ Ｐゴシック" panose="020B0600070205080204" pitchFamily="50" charset="-128"/>
              <a:ea typeface="ＭＳ Ｐゴシック" panose="020B0600070205080204" pitchFamily="50" charset="-128"/>
            </a:rPr>
            <a:t>千円、福祉施設等物価高騰対策事業が</a:t>
          </a:r>
          <a:r>
            <a:rPr kumimoji="1" lang="en-US" altLang="ja-JP" sz="1300">
              <a:latin typeface="ＭＳ Ｐゴシック" panose="020B0600070205080204" pitchFamily="50" charset="-128"/>
              <a:ea typeface="ＭＳ Ｐゴシック" panose="020B0600070205080204" pitchFamily="50" charset="-128"/>
            </a:rPr>
            <a:t>45,148</a:t>
          </a:r>
          <a:r>
            <a:rPr kumimoji="1" lang="ja-JP" altLang="en-US" sz="1300">
              <a:latin typeface="ＭＳ Ｐゴシック" panose="020B0600070205080204" pitchFamily="50" charset="-128"/>
              <a:ea typeface="ＭＳ Ｐゴシック" panose="020B0600070205080204" pitchFamily="50" charset="-128"/>
            </a:rPr>
            <a:t>千円それぞれ皆増、新型コロナウイルスワクチン接種事業が</a:t>
          </a:r>
          <a:r>
            <a:rPr kumimoji="1" lang="en-US" altLang="ja-JP" sz="1300">
              <a:latin typeface="ＭＳ Ｐゴシック" panose="020B0600070205080204" pitchFamily="50" charset="-128"/>
              <a:ea typeface="ＭＳ Ｐゴシック" panose="020B0600070205080204" pitchFamily="50" charset="-128"/>
            </a:rPr>
            <a:t>86,436</a:t>
          </a:r>
          <a:r>
            <a:rPr kumimoji="1" lang="ja-JP" altLang="en-US" sz="1300">
              <a:latin typeface="ＭＳ Ｐゴシック" panose="020B0600070205080204" pitchFamily="50" charset="-128"/>
              <a:ea typeface="ＭＳ Ｐゴシック" panose="020B0600070205080204" pitchFamily="50" charset="-128"/>
            </a:rPr>
            <a:t>千円、公共下水道事業会計負担金が</a:t>
          </a:r>
          <a:r>
            <a:rPr kumimoji="1" lang="en-US" altLang="ja-JP" sz="1300">
              <a:latin typeface="ＭＳ Ｐゴシック" panose="020B0600070205080204" pitchFamily="50" charset="-128"/>
              <a:ea typeface="ＭＳ Ｐゴシック" panose="020B0600070205080204" pitchFamily="50" charset="-128"/>
            </a:rPr>
            <a:t>50,615</a:t>
          </a:r>
          <a:r>
            <a:rPr kumimoji="1" lang="ja-JP" altLang="en-US" sz="1300">
              <a:latin typeface="ＭＳ Ｐゴシック" panose="020B0600070205080204" pitchFamily="50" charset="-128"/>
              <a:ea typeface="ＭＳ Ｐゴシック" panose="020B0600070205080204" pitchFamily="50" charset="-128"/>
            </a:rPr>
            <a:t>千円それぞれ増額となったことが挙げられる。今後見直しを行い、経常経費削減に努める。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143002</xdr:rowOff>
    </xdr:to>
    <xdr:cxnSp macro="">
      <xdr:nvCxnSpPr>
        <xdr:cNvPr id="305" name="直線コネクタ 304"/>
        <xdr:cNvCxnSpPr/>
      </xdr:nvCxnSpPr>
      <xdr:spPr>
        <a:xfrm>
          <a:off x="15671800" y="6450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170434</xdr:rowOff>
    </xdr:to>
    <xdr:cxnSp macro="">
      <xdr:nvCxnSpPr>
        <xdr:cNvPr id="308" name="直線コネクタ 307"/>
        <xdr:cNvCxnSpPr/>
      </xdr:nvCxnSpPr>
      <xdr:spPr>
        <a:xfrm flipV="1">
          <a:off x="14782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170434</xdr:rowOff>
    </xdr:to>
    <xdr:cxnSp macro="">
      <xdr:nvCxnSpPr>
        <xdr:cNvPr id="311" name="直線コネクタ 310"/>
        <xdr:cNvCxnSpPr/>
      </xdr:nvCxnSpPr>
      <xdr:spPr>
        <a:xfrm>
          <a:off x="13893800" y="6468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26416</xdr:rowOff>
    </xdr:to>
    <xdr:cxnSp macro="">
      <xdr:nvCxnSpPr>
        <xdr:cNvPr id="314" name="直線コネクタ 313"/>
        <xdr:cNvCxnSpPr/>
      </xdr:nvCxnSpPr>
      <xdr:spPr>
        <a:xfrm flipV="1">
          <a:off x="13004800" y="6468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4" name="楕円 323"/>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5"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6" name="楕円 325"/>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7" name="テキスト ボックス 326"/>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8" name="楕円 327"/>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9" name="テキスト ボックス 328"/>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0" name="楕円 329"/>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1" name="テキスト ボックス 330"/>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2" name="楕円 331"/>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3" name="テキスト ボックス 332"/>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ポイント低下し、類似団体の平均を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ポイント下回った。決算額は前年度から</a:t>
          </a:r>
          <a:r>
            <a:rPr kumimoji="1" lang="en-US" altLang="ja-JP" sz="1300">
              <a:latin typeface="ＭＳ Ｐゴシック" panose="020B0600070205080204" pitchFamily="50" charset="-128"/>
              <a:ea typeface="ＭＳ Ｐゴシック" panose="020B0600070205080204" pitchFamily="50" charset="-128"/>
            </a:rPr>
            <a:t>34,491</a:t>
          </a:r>
          <a:r>
            <a:rPr kumimoji="1" lang="ja-JP" altLang="en-US" sz="1300">
              <a:latin typeface="ＭＳ Ｐゴシック" panose="020B0600070205080204" pitchFamily="50" charset="-128"/>
              <a:ea typeface="ＭＳ Ｐゴシック" panose="020B0600070205080204" pitchFamily="50" charset="-128"/>
            </a:rPr>
            <a:t>千円減少した。主な要因として、平成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年度に借り入れを行った合併特例債や平成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年度に借り入れを行った臨時財政対策債が償還終了になったことが挙げられる。今後も計画的な起債に努める。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149861</xdr:rowOff>
    </xdr:to>
    <xdr:cxnSp macro="">
      <xdr:nvCxnSpPr>
        <xdr:cNvPr id="363" name="直線コネクタ 362"/>
        <xdr:cNvCxnSpPr/>
      </xdr:nvCxnSpPr>
      <xdr:spPr>
        <a:xfrm flipV="1">
          <a:off x="3987800" y="131754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24130</xdr:rowOff>
    </xdr:to>
    <xdr:cxnSp macro="">
      <xdr:nvCxnSpPr>
        <xdr:cNvPr id="366" name="直線コネクタ 365"/>
        <xdr:cNvCxnSpPr/>
      </xdr:nvCxnSpPr>
      <xdr:spPr>
        <a:xfrm flipV="1">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24130</xdr:rowOff>
    </xdr:to>
    <xdr:cxnSp macro="">
      <xdr:nvCxnSpPr>
        <xdr:cNvPr id="369" name="直線コネクタ 368"/>
        <xdr:cNvCxnSpPr/>
      </xdr:nvCxnSpPr>
      <xdr:spPr>
        <a:xfrm>
          <a:off x="2209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60706</xdr:rowOff>
    </xdr:to>
    <xdr:cxnSp macro="">
      <xdr:nvCxnSpPr>
        <xdr:cNvPr id="372" name="直線コネクタ 371"/>
        <xdr:cNvCxnSpPr/>
      </xdr:nvCxnSpPr>
      <xdr:spPr>
        <a:xfrm flipV="1">
          <a:off x="1320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2" name="楕円 381"/>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3"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4" name="楕円 383"/>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5" name="テキスト ボックス 384"/>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6" name="楕円 38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7" name="テキスト ボックス 386"/>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8" name="楕円 387"/>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9" name="テキスト ボックス 38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0" name="楕円 389"/>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91" name="テキスト ボックス 390"/>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ポイント増加したが、類似団体を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ポイント下回った。補助費等については、事務補助金の事業見直し等を行い、経常経費の削減に努める。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75565</xdr:rowOff>
    </xdr:from>
    <xdr:to>
      <xdr:col>82</xdr:col>
      <xdr:colOff>107950</xdr:colOff>
      <xdr:row>76</xdr:row>
      <xdr:rowOff>29845</xdr:rowOff>
    </xdr:to>
    <xdr:cxnSp macro="">
      <xdr:nvCxnSpPr>
        <xdr:cNvPr id="420" name="直線コネクタ 419"/>
        <xdr:cNvCxnSpPr/>
      </xdr:nvCxnSpPr>
      <xdr:spPr>
        <a:xfrm>
          <a:off x="15671800" y="1293431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75565</xdr:rowOff>
    </xdr:from>
    <xdr:to>
      <xdr:col>78</xdr:col>
      <xdr:colOff>69850</xdr:colOff>
      <xdr:row>77</xdr:row>
      <xdr:rowOff>155575</xdr:rowOff>
    </xdr:to>
    <xdr:cxnSp macro="">
      <xdr:nvCxnSpPr>
        <xdr:cNvPr id="423" name="直線コネクタ 422"/>
        <xdr:cNvCxnSpPr/>
      </xdr:nvCxnSpPr>
      <xdr:spPr>
        <a:xfrm flipV="1">
          <a:off x="14782800" y="12934315"/>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121286</xdr:rowOff>
    </xdr:from>
    <xdr:to>
      <xdr:col>73</xdr:col>
      <xdr:colOff>180975</xdr:colOff>
      <xdr:row>77</xdr:row>
      <xdr:rowOff>155575</xdr:rowOff>
    </xdr:to>
    <xdr:cxnSp macro="">
      <xdr:nvCxnSpPr>
        <xdr:cNvPr id="426" name="直線コネクタ 425"/>
        <xdr:cNvCxnSpPr/>
      </xdr:nvCxnSpPr>
      <xdr:spPr>
        <a:xfrm>
          <a:off x="13893800" y="133229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121286</xdr:rowOff>
    </xdr:to>
    <xdr:cxnSp macro="">
      <xdr:nvCxnSpPr>
        <xdr:cNvPr id="429" name="直線コネクタ 428"/>
        <xdr:cNvCxnSpPr/>
      </xdr:nvCxnSpPr>
      <xdr:spPr>
        <a:xfrm>
          <a:off x="13004800" y="133172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150495</xdr:rowOff>
    </xdr:from>
    <xdr:to>
      <xdr:col>82</xdr:col>
      <xdr:colOff>158750</xdr:colOff>
      <xdr:row>76</xdr:row>
      <xdr:rowOff>80645</xdr:rowOff>
    </xdr:to>
    <xdr:sp macro="" textlink="">
      <xdr:nvSpPr>
        <xdr:cNvPr id="439" name="楕円 438"/>
        <xdr:cNvSpPr/>
      </xdr:nvSpPr>
      <xdr:spPr>
        <a:xfrm>
          <a:off x="164592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167022</xdr:rowOff>
    </xdr:from>
    <xdr:ext cx="762000" cy="259045"/>
    <xdr:sp macro="" textlink="">
      <xdr:nvSpPr>
        <xdr:cNvPr id="440" name="公債費以外該当値テキスト"/>
        <xdr:cNvSpPr txBox="1"/>
      </xdr:nvSpPr>
      <xdr:spPr>
        <a:xfrm>
          <a:off x="16598900" y="1285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24765</xdr:rowOff>
    </xdr:from>
    <xdr:to>
      <xdr:col>78</xdr:col>
      <xdr:colOff>120650</xdr:colOff>
      <xdr:row>75</xdr:row>
      <xdr:rowOff>126365</xdr:rowOff>
    </xdr:to>
    <xdr:sp macro="" textlink="">
      <xdr:nvSpPr>
        <xdr:cNvPr id="441" name="楕円 440"/>
        <xdr:cNvSpPr/>
      </xdr:nvSpPr>
      <xdr:spPr>
        <a:xfrm>
          <a:off x="15621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136542</xdr:rowOff>
    </xdr:from>
    <xdr:ext cx="736600" cy="259045"/>
    <xdr:sp macro="" textlink="">
      <xdr:nvSpPr>
        <xdr:cNvPr id="442" name="テキスト ボックス 441"/>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104775</xdr:rowOff>
    </xdr:from>
    <xdr:to>
      <xdr:col>74</xdr:col>
      <xdr:colOff>31750</xdr:colOff>
      <xdr:row>78</xdr:row>
      <xdr:rowOff>34925</xdr:rowOff>
    </xdr:to>
    <xdr:sp macro="" textlink="">
      <xdr:nvSpPr>
        <xdr:cNvPr id="443" name="楕円 442"/>
        <xdr:cNvSpPr/>
      </xdr:nvSpPr>
      <xdr:spPr>
        <a:xfrm>
          <a:off x="14732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19702</xdr:rowOff>
    </xdr:from>
    <xdr:ext cx="762000" cy="259045"/>
    <xdr:sp macro="" textlink="">
      <xdr:nvSpPr>
        <xdr:cNvPr id="444" name="テキスト ボックス 443"/>
        <xdr:cNvSpPr txBox="1"/>
      </xdr:nvSpPr>
      <xdr:spPr>
        <a:xfrm>
          <a:off x="14401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70486</xdr:rowOff>
    </xdr:from>
    <xdr:to>
      <xdr:col>69</xdr:col>
      <xdr:colOff>142875</xdr:colOff>
      <xdr:row>78</xdr:row>
      <xdr:rowOff>636</xdr:rowOff>
    </xdr:to>
    <xdr:sp macro="" textlink="">
      <xdr:nvSpPr>
        <xdr:cNvPr id="445" name="楕円 444"/>
        <xdr:cNvSpPr/>
      </xdr:nvSpPr>
      <xdr:spPr>
        <a:xfrm>
          <a:off x="13843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156863</xdr:rowOff>
    </xdr:from>
    <xdr:ext cx="762000" cy="259045"/>
    <xdr:sp macro="" textlink="">
      <xdr:nvSpPr>
        <xdr:cNvPr id="446" name="テキスト ボックス 445"/>
        <xdr:cNvSpPr txBox="1"/>
      </xdr:nvSpPr>
      <xdr:spPr>
        <a:xfrm>
          <a:off x="13512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7" name="楕円 446"/>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8" name="テキスト ボックス 447"/>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126319</xdr:rowOff>
    </xdr:from>
    <xdr:to>
      <xdr:col>29</xdr:col>
      <xdr:colOff>127000</xdr:colOff>
      <xdr:row>19</xdr:row>
      <xdr:rowOff>141678</xdr:rowOff>
    </xdr:to>
    <xdr:cxnSp macro="">
      <xdr:nvCxnSpPr>
        <xdr:cNvPr id="54" name="直線コネクタ 53"/>
        <xdr:cNvCxnSpPr/>
      </xdr:nvCxnSpPr>
      <xdr:spPr bwMode="auto">
        <a:xfrm flipV="1">
          <a:off x="5003800" y="3431494"/>
          <a:ext cx="647700" cy="1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141678</xdr:rowOff>
    </xdr:from>
    <xdr:to>
      <xdr:col>26</xdr:col>
      <xdr:colOff>50800</xdr:colOff>
      <xdr:row>19</xdr:row>
      <xdr:rowOff>142749</xdr:rowOff>
    </xdr:to>
    <xdr:cxnSp macro="">
      <xdr:nvCxnSpPr>
        <xdr:cNvPr id="57" name="直線コネクタ 56"/>
        <xdr:cNvCxnSpPr/>
      </xdr:nvCxnSpPr>
      <xdr:spPr bwMode="auto">
        <a:xfrm flipV="1">
          <a:off x="4305300" y="3446853"/>
          <a:ext cx="698500" cy="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142749</xdr:rowOff>
    </xdr:from>
    <xdr:to>
      <xdr:col>22</xdr:col>
      <xdr:colOff>114300</xdr:colOff>
      <xdr:row>19</xdr:row>
      <xdr:rowOff>169110</xdr:rowOff>
    </xdr:to>
    <xdr:cxnSp macro="">
      <xdr:nvCxnSpPr>
        <xdr:cNvPr id="60" name="直線コネクタ 59"/>
        <xdr:cNvCxnSpPr/>
      </xdr:nvCxnSpPr>
      <xdr:spPr bwMode="auto">
        <a:xfrm flipV="1">
          <a:off x="3606800" y="3447924"/>
          <a:ext cx="698500" cy="2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167096</xdr:rowOff>
    </xdr:from>
    <xdr:to>
      <xdr:col>18</xdr:col>
      <xdr:colOff>177800</xdr:colOff>
      <xdr:row>19</xdr:row>
      <xdr:rowOff>169110</xdr:rowOff>
    </xdr:to>
    <xdr:cxnSp macro="">
      <xdr:nvCxnSpPr>
        <xdr:cNvPr id="63" name="直線コネクタ 62"/>
        <xdr:cNvCxnSpPr/>
      </xdr:nvCxnSpPr>
      <xdr:spPr bwMode="auto">
        <a:xfrm>
          <a:off x="2908300" y="3472271"/>
          <a:ext cx="698500" cy="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75519</xdr:rowOff>
    </xdr:from>
    <xdr:to>
      <xdr:col>29</xdr:col>
      <xdr:colOff>177800</xdr:colOff>
      <xdr:row>20</xdr:row>
      <xdr:rowOff>5669</xdr:rowOff>
    </xdr:to>
    <xdr:sp macro="" textlink="">
      <xdr:nvSpPr>
        <xdr:cNvPr id="73" name="楕円 72"/>
        <xdr:cNvSpPr/>
      </xdr:nvSpPr>
      <xdr:spPr bwMode="auto">
        <a:xfrm>
          <a:off x="5600700" y="338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155546</xdr:rowOff>
    </xdr:from>
    <xdr:ext cx="762000" cy="259045"/>
    <xdr:sp macro="" textlink="">
      <xdr:nvSpPr>
        <xdr:cNvPr id="74" name="人口1人当たり決算額の推移該当値テキスト130"/>
        <xdr:cNvSpPr txBox="1"/>
      </xdr:nvSpPr>
      <xdr:spPr>
        <a:xfrm>
          <a:off x="5740400" y="328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90878</xdr:rowOff>
    </xdr:from>
    <xdr:to>
      <xdr:col>26</xdr:col>
      <xdr:colOff>101600</xdr:colOff>
      <xdr:row>20</xdr:row>
      <xdr:rowOff>21028</xdr:rowOff>
    </xdr:to>
    <xdr:sp macro="" textlink="">
      <xdr:nvSpPr>
        <xdr:cNvPr id="75" name="楕円 74"/>
        <xdr:cNvSpPr/>
      </xdr:nvSpPr>
      <xdr:spPr bwMode="auto">
        <a:xfrm>
          <a:off x="4953000" y="339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5805</xdr:rowOff>
    </xdr:from>
    <xdr:ext cx="736600" cy="259045"/>
    <xdr:sp macro="" textlink="">
      <xdr:nvSpPr>
        <xdr:cNvPr id="76" name="テキスト ボックス 75"/>
        <xdr:cNvSpPr txBox="1"/>
      </xdr:nvSpPr>
      <xdr:spPr>
        <a:xfrm>
          <a:off x="4622800" y="3482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91949</xdr:rowOff>
    </xdr:from>
    <xdr:to>
      <xdr:col>22</xdr:col>
      <xdr:colOff>165100</xdr:colOff>
      <xdr:row>20</xdr:row>
      <xdr:rowOff>22099</xdr:rowOff>
    </xdr:to>
    <xdr:sp macro="" textlink="">
      <xdr:nvSpPr>
        <xdr:cNvPr id="77" name="楕円 76"/>
        <xdr:cNvSpPr/>
      </xdr:nvSpPr>
      <xdr:spPr bwMode="auto">
        <a:xfrm>
          <a:off x="4254500" y="3397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6876</xdr:rowOff>
    </xdr:from>
    <xdr:ext cx="762000" cy="259045"/>
    <xdr:sp macro="" textlink="">
      <xdr:nvSpPr>
        <xdr:cNvPr id="78" name="テキスト ボックス 77"/>
        <xdr:cNvSpPr txBox="1"/>
      </xdr:nvSpPr>
      <xdr:spPr>
        <a:xfrm>
          <a:off x="3924300" y="34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118310</xdr:rowOff>
    </xdr:from>
    <xdr:to>
      <xdr:col>19</xdr:col>
      <xdr:colOff>38100</xdr:colOff>
      <xdr:row>20</xdr:row>
      <xdr:rowOff>48460</xdr:rowOff>
    </xdr:to>
    <xdr:sp macro="" textlink="">
      <xdr:nvSpPr>
        <xdr:cNvPr id="79" name="楕円 78"/>
        <xdr:cNvSpPr/>
      </xdr:nvSpPr>
      <xdr:spPr bwMode="auto">
        <a:xfrm>
          <a:off x="3556000" y="342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33237</xdr:rowOff>
    </xdr:from>
    <xdr:ext cx="762000" cy="259045"/>
    <xdr:sp macro="" textlink="">
      <xdr:nvSpPr>
        <xdr:cNvPr id="80" name="テキスト ボックス 79"/>
        <xdr:cNvSpPr txBox="1"/>
      </xdr:nvSpPr>
      <xdr:spPr>
        <a:xfrm>
          <a:off x="3225800" y="350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116296</xdr:rowOff>
    </xdr:from>
    <xdr:to>
      <xdr:col>15</xdr:col>
      <xdr:colOff>101600</xdr:colOff>
      <xdr:row>20</xdr:row>
      <xdr:rowOff>46446</xdr:rowOff>
    </xdr:to>
    <xdr:sp macro="" textlink="">
      <xdr:nvSpPr>
        <xdr:cNvPr id="81" name="楕円 80"/>
        <xdr:cNvSpPr/>
      </xdr:nvSpPr>
      <xdr:spPr bwMode="auto">
        <a:xfrm>
          <a:off x="2857500" y="3421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31223</xdr:rowOff>
    </xdr:from>
    <xdr:ext cx="762000" cy="259045"/>
    <xdr:sp macro="" textlink="">
      <xdr:nvSpPr>
        <xdr:cNvPr id="82" name="テキスト ボックス 81"/>
        <xdr:cNvSpPr txBox="1"/>
      </xdr:nvSpPr>
      <xdr:spPr>
        <a:xfrm>
          <a:off x="2527300" y="350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317358</xdr:rowOff>
    </xdr:from>
    <xdr:to>
      <xdr:col>29</xdr:col>
      <xdr:colOff>127000</xdr:colOff>
      <xdr:row>35</xdr:row>
      <xdr:rowOff>317848</xdr:rowOff>
    </xdr:to>
    <xdr:cxnSp macro="">
      <xdr:nvCxnSpPr>
        <xdr:cNvPr id="117" name="直線コネクタ 116"/>
        <xdr:cNvCxnSpPr/>
      </xdr:nvCxnSpPr>
      <xdr:spPr bwMode="auto">
        <a:xfrm>
          <a:off x="5003800" y="6927708"/>
          <a:ext cx="6477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317358</xdr:rowOff>
    </xdr:from>
    <xdr:to>
      <xdr:col>26</xdr:col>
      <xdr:colOff>50800</xdr:colOff>
      <xdr:row>36</xdr:row>
      <xdr:rowOff>13843</xdr:rowOff>
    </xdr:to>
    <xdr:cxnSp macro="">
      <xdr:nvCxnSpPr>
        <xdr:cNvPr id="120" name="直線コネクタ 119"/>
        <xdr:cNvCxnSpPr/>
      </xdr:nvCxnSpPr>
      <xdr:spPr bwMode="auto">
        <a:xfrm flipV="1">
          <a:off x="4305300" y="6927708"/>
          <a:ext cx="6985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12374</xdr:rowOff>
    </xdr:from>
    <xdr:to>
      <xdr:col>22</xdr:col>
      <xdr:colOff>114300</xdr:colOff>
      <xdr:row>36</xdr:row>
      <xdr:rowOff>13843</xdr:rowOff>
    </xdr:to>
    <xdr:cxnSp macro="">
      <xdr:nvCxnSpPr>
        <xdr:cNvPr id="123" name="直線コネクタ 122"/>
        <xdr:cNvCxnSpPr/>
      </xdr:nvCxnSpPr>
      <xdr:spPr bwMode="auto">
        <a:xfrm>
          <a:off x="3606800" y="6965624"/>
          <a:ext cx="698500" cy="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12374</xdr:rowOff>
    </xdr:from>
    <xdr:to>
      <xdr:col>18</xdr:col>
      <xdr:colOff>177800</xdr:colOff>
      <xdr:row>36</xdr:row>
      <xdr:rowOff>15346</xdr:rowOff>
    </xdr:to>
    <xdr:cxnSp macro="">
      <xdr:nvCxnSpPr>
        <xdr:cNvPr id="126" name="直線コネクタ 125"/>
        <xdr:cNvCxnSpPr/>
      </xdr:nvCxnSpPr>
      <xdr:spPr bwMode="auto">
        <a:xfrm flipV="1">
          <a:off x="2908300" y="696562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267048</xdr:rowOff>
    </xdr:from>
    <xdr:to>
      <xdr:col>29</xdr:col>
      <xdr:colOff>177800</xdr:colOff>
      <xdr:row>36</xdr:row>
      <xdr:rowOff>25748</xdr:rowOff>
    </xdr:to>
    <xdr:sp macro="" textlink="">
      <xdr:nvSpPr>
        <xdr:cNvPr id="136" name="楕円 135"/>
        <xdr:cNvSpPr/>
      </xdr:nvSpPr>
      <xdr:spPr bwMode="auto">
        <a:xfrm>
          <a:off x="5600700" y="6877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239125</xdr:rowOff>
    </xdr:from>
    <xdr:ext cx="762000" cy="259045"/>
    <xdr:sp macro="" textlink="">
      <xdr:nvSpPr>
        <xdr:cNvPr id="137" name="人口1人当たり決算額の推移該当値テキスト445"/>
        <xdr:cNvSpPr txBox="1"/>
      </xdr:nvSpPr>
      <xdr:spPr>
        <a:xfrm>
          <a:off x="5740400" y="68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266558</xdr:rowOff>
    </xdr:from>
    <xdr:to>
      <xdr:col>26</xdr:col>
      <xdr:colOff>101600</xdr:colOff>
      <xdr:row>36</xdr:row>
      <xdr:rowOff>25258</xdr:rowOff>
    </xdr:to>
    <xdr:sp macro="" textlink="">
      <xdr:nvSpPr>
        <xdr:cNvPr id="138" name="楕円 137"/>
        <xdr:cNvSpPr/>
      </xdr:nvSpPr>
      <xdr:spPr bwMode="auto">
        <a:xfrm>
          <a:off x="4953000" y="687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10035</xdr:rowOff>
    </xdr:from>
    <xdr:ext cx="736600" cy="259045"/>
    <xdr:sp macro="" textlink="">
      <xdr:nvSpPr>
        <xdr:cNvPr id="139" name="テキスト ボックス 138"/>
        <xdr:cNvSpPr txBox="1"/>
      </xdr:nvSpPr>
      <xdr:spPr>
        <a:xfrm>
          <a:off x="4622800" y="696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305943</xdr:rowOff>
    </xdr:from>
    <xdr:to>
      <xdr:col>22</xdr:col>
      <xdr:colOff>165100</xdr:colOff>
      <xdr:row>36</xdr:row>
      <xdr:rowOff>64643</xdr:rowOff>
    </xdr:to>
    <xdr:sp macro="" textlink="">
      <xdr:nvSpPr>
        <xdr:cNvPr id="140" name="楕円 139"/>
        <xdr:cNvSpPr/>
      </xdr:nvSpPr>
      <xdr:spPr bwMode="auto">
        <a:xfrm>
          <a:off x="4254500" y="691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49420</xdr:rowOff>
    </xdr:from>
    <xdr:ext cx="762000" cy="259045"/>
    <xdr:sp macro="" textlink="">
      <xdr:nvSpPr>
        <xdr:cNvPr id="141" name="テキスト ボックス 140"/>
        <xdr:cNvSpPr txBox="1"/>
      </xdr:nvSpPr>
      <xdr:spPr>
        <a:xfrm>
          <a:off x="3924300" y="70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304474</xdr:rowOff>
    </xdr:from>
    <xdr:to>
      <xdr:col>19</xdr:col>
      <xdr:colOff>38100</xdr:colOff>
      <xdr:row>36</xdr:row>
      <xdr:rowOff>63174</xdr:rowOff>
    </xdr:to>
    <xdr:sp macro="" textlink="">
      <xdr:nvSpPr>
        <xdr:cNvPr id="142" name="楕円 141"/>
        <xdr:cNvSpPr/>
      </xdr:nvSpPr>
      <xdr:spPr bwMode="auto">
        <a:xfrm>
          <a:off x="3556000" y="691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47951</xdr:rowOff>
    </xdr:from>
    <xdr:ext cx="762000" cy="259045"/>
    <xdr:sp macro="" textlink="">
      <xdr:nvSpPr>
        <xdr:cNvPr id="143" name="テキスト ボックス 142"/>
        <xdr:cNvSpPr txBox="1"/>
      </xdr:nvSpPr>
      <xdr:spPr>
        <a:xfrm>
          <a:off x="3225800" y="700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307446</xdr:rowOff>
    </xdr:from>
    <xdr:to>
      <xdr:col>15</xdr:col>
      <xdr:colOff>101600</xdr:colOff>
      <xdr:row>36</xdr:row>
      <xdr:rowOff>66146</xdr:rowOff>
    </xdr:to>
    <xdr:sp macro="" textlink="">
      <xdr:nvSpPr>
        <xdr:cNvPr id="144" name="楕円 143"/>
        <xdr:cNvSpPr/>
      </xdr:nvSpPr>
      <xdr:spPr bwMode="auto">
        <a:xfrm>
          <a:off x="2857500" y="691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50923</xdr:rowOff>
    </xdr:from>
    <xdr:ext cx="762000" cy="259045"/>
    <xdr:sp macro="" textlink="">
      <xdr:nvSpPr>
        <xdr:cNvPr id="145" name="テキスト ボックス 144"/>
        <xdr:cNvSpPr txBox="1"/>
      </xdr:nvSpPr>
      <xdr:spPr>
        <a:xfrm>
          <a:off x="2527300" y="700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68,481
67,956
52.76
29,786,982
28,735,395
832,687
14,814,145
18,004,576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124041</xdr:rowOff>
    </xdr:from>
    <xdr:to>
      <xdr:col>24</xdr:col>
      <xdr:colOff>63500</xdr:colOff>
      <xdr:row>38</xdr:row>
      <xdr:rowOff>128937</xdr:rowOff>
    </xdr:to>
    <xdr:cxnSp macro="">
      <xdr:nvCxnSpPr>
        <xdr:cNvPr id="61" name="直線コネクタ 60"/>
        <xdr:cNvCxnSpPr/>
      </xdr:nvCxnSpPr>
      <xdr:spPr>
        <a:xfrm>
          <a:off x="3797300" y="6639141"/>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116154</xdr:rowOff>
    </xdr:from>
    <xdr:to>
      <xdr:col>19</xdr:col>
      <xdr:colOff>177800</xdr:colOff>
      <xdr:row>38</xdr:row>
      <xdr:rowOff>124041</xdr:rowOff>
    </xdr:to>
    <xdr:cxnSp macro="">
      <xdr:nvCxnSpPr>
        <xdr:cNvPr id="64" name="直線コネクタ 63"/>
        <xdr:cNvCxnSpPr/>
      </xdr:nvCxnSpPr>
      <xdr:spPr>
        <a:xfrm>
          <a:off x="2908300" y="6631254"/>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116154</xdr:rowOff>
    </xdr:from>
    <xdr:to>
      <xdr:col>15</xdr:col>
      <xdr:colOff>50800</xdr:colOff>
      <xdr:row>38</xdr:row>
      <xdr:rowOff>167037</xdr:rowOff>
    </xdr:to>
    <xdr:cxnSp macro="">
      <xdr:nvCxnSpPr>
        <xdr:cNvPr id="67" name="直線コネクタ 66"/>
        <xdr:cNvCxnSpPr/>
      </xdr:nvCxnSpPr>
      <xdr:spPr>
        <a:xfrm flipV="1">
          <a:off x="2019300" y="6631254"/>
          <a:ext cx="889000" cy="5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161551</xdr:rowOff>
    </xdr:from>
    <xdr:to>
      <xdr:col>10</xdr:col>
      <xdr:colOff>114300</xdr:colOff>
      <xdr:row>38</xdr:row>
      <xdr:rowOff>167037</xdr:rowOff>
    </xdr:to>
    <xdr:cxnSp macro="">
      <xdr:nvCxnSpPr>
        <xdr:cNvPr id="70" name="直線コネクタ 69"/>
        <xdr:cNvCxnSpPr/>
      </xdr:nvCxnSpPr>
      <xdr:spPr>
        <a:xfrm>
          <a:off x="1130300" y="66766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78137</xdr:rowOff>
    </xdr:from>
    <xdr:to>
      <xdr:col>24</xdr:col>
      <xdr:colOff>114300</xdr:colOff>
      <xdr:row>39</xdr:row>
      <xdr:rowOff>8287</xdr:rowOff>
    </xdr:to>
    <xdr:sp macro="" textlink="">
      <xdr:nvSpPr>
        <xdr:cNvPr id="80" name="楕円 79"/>
        <xdr:cNvSpPr/>
      </xdr:nvSpPr>
      <xdr:spPr>
        <a:xfrm>
          <a:off x="4584700" y="65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164514</xdr:rowOff>
    </xdr:from>
    <xdr:ext cx="534377" cy="259045"/>
    <xdr:sp macro="" textlink="">
      <xdr:nvSpPr>
        <xdr:cNvPr id="81" name="人件費該当値テキスト"/>
        <xdr:cNvSpPr txBox="1"/>
      </xdr:nvSpPr>
      <xdr:spPr>
        <a:xfrm>
          <a:off x="4686300" y="650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73241</xdr:rowOff>
    </xdr:from>
    <xdr:to>
      <xdr:col>20</xdr:col>
      <xdr:colOff>38100</xdr:colOff>
      <xdr:row>39</xdr:row>
      <xdr:rowOff>3391</xdr:rowOff>
    </xdr:to>
    <xdr:sp macro="" textlink="">
      <xdr:nvSpPr>
        <xdr:cNvPr id="82" name="楕円 81"/>
        <xdr:cNvSpPr/>
      </xdr:nvSpPr>
      <xdr:spPr>
        <a:xfrm>
          <a:off x="3746500" y="65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165968</xdr:rowOff>
    </xdr:from>
    <xdr:ext cx="534377" cy="259045"/>
    <xdr:sp macro="" textlink="">
      <xdr:nvSpPr>
        <xdr:cNvPr id="83" name="テキスト ボックス 82"/>
        <xdr:cNvSpPr txBox="1"/>
      </xdr:nvSpPr>
      <xdr:spPr>
        <a:xfrm>
          <a:off x="3530111" y="66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65354</xdr:rowOff>
    </xdr:from>
    <xdr:to>
      <xdr:col>15</xdr:col>
      <xdr:colOff>101600</xdr:colOff>
      <xdr:row>38</xdr:row>
      <xdr:rowOff>166954</xdr:rowOff>
    </xdr:to>
    <xdr:sp macro="" textlink="">
      <xdr:nvSpPr>
        <xdr:cNvPr id="84" name="楕円 83"/>
        <xdr:cNvSpPr/>
      </xdr:nvSpPr>
      <xdr:spPr>
        <a:xfrm>
          <a:off x="28575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158081</xdr:rowOff>
    </xdr:from>
    <xdr:ext cx="534377" cy="259045"/>
    <xdr:sp macro="" textlink="">
      <xdr:nvSpPr>
        <xdr:cNvPr id="85" name="テキスト ボックス 84"/>
        <xdr:cNvSpPr txBox="1"/>
      </xdr:nvSpPr>
      <xdr:spPr>
        <a:xfrm>
          <a:off x="2641111" y="66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116237</xdr:rowOff>
    </xdr:from>
    <xdr:to>
      <xdr:col>10</xdr:col>
      <xdr:colOff>165100</xdr:colOff>
      <xdr:row>39</xdr:row>
      <xdr:rowOff>46387</xdr:rowOff>
    </xdr:to>
    <xdr:sp macro="" textlink="">
      <xdr:nvSpPr>
        <xdr:cNvPr id="86" name="楕円 85"/>
        <xdr:cNvSpPr/>
      </xdr:nvSpPr>
      <xdr:spPr>
        <a:xfrm>
          <a:off x="1968500" y="66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37514</xdr:rowOff>
    </xdr:from>
    <xdr:ext cx="534377" cy="259045"/>
    <xdr:sp macro="" textlink="">
      <xdr:nvSpPr>
        <xdr:cNvPr id="87" name="テキスト ボックス 86"/>
        <xdr:cNvSpPr txBox="1"/>
      </xdr:nvSpPr>
      <xdr:spPr>
        <a:xfrm>
          <a:off x="1752111" y="67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110751</xdr:rowOff>
    </xdr:from>
    <xdr:to>
      <xdr:col>6</xdr:col>
      <xdr:colOff>38100</xdr:colOff>
      <xdr:row>39</xdr:row>
      <xdr:rowOff>40901</xdr:rowOff>
    </xdr:to>
    <xdr:sp macro="" textlink="">
      <xdr:nvSpPr>
        <xdr:cNvPr id="88" name="楕円 87"/>
        <xdr:cNvSpPr/>
      </xdr:nvSpPr>
      <xdr:spPr>
        <a:xfrm>
          <a:off x="1079500" y="66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32028</xdr:rowOff>
    </xdr:from>
    <xdr:ext cx="534377" cy="259045"/>
    <xdr:sp macro="" textlink="">
      <xdr:nvSpPr>
        <xdr:cNvPr id="89" name="テキスト ボックス 88"/>
        <xdr:cNvSpPr txBox="1"/>
      </xdr:nvSpPr>
      <xdr:spPr>
        <a:xfrm>
          <a:off x="863111" y="67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114304</xdr:rowOff>
    </xdr:from>
    <xdr:to>
      <xdr:col>24</xdr:col>
      <xdr:colOff>63500</xdr:colOff>
      <xdr:row>58</xdr:row>
      <xdr:rowOff>2932</xdr:rowOff>
    </xdr:to>
    <xdr:cxnSp macro="">
      <xdr:nvCxnSpPr>
        <xdr:cNvPr id="121" name="直線コネクタ 120"/>
        <xdr:cNvCxnSpPr/>
      </xdr:nvCxnSpPr>
      <xdr:spPr>
        <a:xfrm flipV="1">
          <a:off x="3797300" y="9886954"/>
          <a:ext cx="838200" cy="6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2932</xdr:rowOff>
    </xdr:from>
    <xdr:to>
      <xdr:col>19</xdr:col>
      <xdr:colOff>177800</xdr:colOff>
      <xdr:row>58</xdr:row>
      <xdr:rowOff>5806</xdr:rowOff>
    </xdr:to>
    <xdr:cxnSp macro="">
      <xdr:nvCxnSpPr>
        <xdr:cNvPr id="124" name="直線コネクタ 123"/>
        <xdr:cNvCxnSpPr/>
      </xdr:nvCxnSpPr>
      <xdr:spPr>
        <a:xfrm flipV="1">
          <a:off x="2908300" y="994703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5806</xdr:rowOff>
    </xdr:from>
    <xdr:to>
      <xdr:col>15</xdr:col>
      <xdr:colOff>50800</xdr:colOff>
      <xdr:row>58</xdr:row>
      <xdr:rowOff>91618</xdr:rowOff>
    </xdr:to>
    <xdr:cxnSp macro="">
      <xdr:nvCxnSpPr>
        <xdr:cNvPr id="127" name="直線コネクタ 126"/>
        <xdr:cNvCxnSpPr/>
      </xdr:nvCxnSpPr>
      <xdr:spPr>
        <a:xfrm flipV="1">
          <a:off x="2019300" y="9949906"/>
          <a:ext cx="8890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60670</xdr:rowOff>
    </xdr:from>
    <xdr:to>
      <xdr:col>10</xdr:col>
      <xdr:colOff>114300</xdr:colOff>
      <xdr:row>58</xdr:row>
      <xdr:rowOff>91618</xdr:rowOff>
    </xdr:to>
    <xdr:cxnSp macro="">
      <xdr:nvCxnSpPr>
        <xdr:cNvPr id="130" name="直線コネクタ 129"/>
        <xdr:cNvCxnSpPr/>
      </xdr:nvCxnSpPr>
      <xdr:spPr>
        <a:xfrm>
          <a:off x="1130300" y="10004770"/>
          <a:ext cx="8890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63504</xdr:rowOff>
    </xdr:from>
    <xdr:to>
      <xdr:col>24</xdr:col>
      <xdr:colOff>114300</xdr:colOff>
      <xdr:row>57</xdr:row>
      <xdr:rowOff>165104</xdr:rowOff>
    </xdr:to>
    <xdr:sp macro="" textlink="">
      <xdr:nvSpPr>
        <xdr:cNvPr id="140" name="楕円 139"/>
        <xdr:cNvSpPr/>
      </xdr:nvSpPr>
      <xdr:spPr>
        <a:xfrm>
          <a:off x="4584700" y="98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41931</xdr:rowOff>
    </xdr:from>
    <xdr:ext cx="534377" cy="259045"/>
    <xdr:sp macro="" textlink="">
      <xdr:nvSpPr>
        <xdr:cNvPr id="141" name="物件費該当値テキスト"/>
        <xdr:cNvSpPr txBox="1"/>
      </xdr:nvSpPr>
      <xdr:spPr>
        <a:xfrm>
          <a:off x="4686300" y="98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123582</xdr:rowOff>
    </xdr:from>
    <xdr:to>
      <xdr:col>20</xdr:col>
      <xdr:colOff>38100</xdr:colOff>
      <xdr:row>58</xdr:row>
      <xdr:rowOff>53732</xdr:rowOff>
    </xdr:to>
    <xdr:sp macro="" textlink="">
      <xdr:nvSpPr>
        <xdr:cNvPr id="142" name="楕円 141"/>
        <xdr:cNvSpPr/>
      </xdr:nvSpPr>
      <xdr:spPr>
        <a:xfrm>
          <a:off x="3746500" y="98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44859</xdr:rowOff>
    </xdr:from>
    <xdr:ext cx="534377" cy="259045"/>
    <xdr:sp macro="" textlink="">
      <xdr:nvSpPr>
        <xdr:cNvPr id="143" name="テキスト ボックス 142"/>
        <xdr:cNvSpPr txBox="1"/>
      </xdr:nvSpPr>
      <xdr:spPr>
        <a:xfrm>
          <a:off x="3530111" y="99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126456</xdr:rowOff>
    </xdr:from>
    <xdr:to>
      <xdr:col>15</xdr:col>
      <xdr:colOff>101600</xdr:colOff>
      <xdr:row>58</xdr:row>
      <xdr:rowOff>56606</xdr:rowOff>
    </xdr:to>
    <xdr:sp macro="" textlink="">
      <xdr:nvSpPr>
        <xdr:cNvPr id="144" name="楕円 143"/>
        <xdr:cNvSpPr/>
      </xdr:nvSpPr>
      <xdr:spPr>
        <a:xfrm>
          <a:off x="2857500" y="98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47733</xdr:rowOff>
    </xdr:from>
    <xdr:ext cx="534377" cy="259045"/>
    <xdr:sp macro="" textlink="">
      <xdr:nvSpPr>
        <xdr:cNvPr id="145" name="テキスト ボックス 144"/>
        <xdr:cNvSpPr txBox="1"/>
      </xdr:nvSpPr>
      <xdr:spPr>
        <a:xfrm>
          <a:off x="2641111" y="99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40818</xdr:rowOff>
    </xdr:from>
    <xdr:to>
      <xdr:col>10</xdr:col>
      <xdr:colOff>165100</xdr:colOff>
      <xdr:row>58</xdr:row>
      <xdr:rowOff>142418</xdr:rowOff>
    </xdr:to>
    <xdr:sp macro="" textlink="">
      <xdr:nvSpPr>
        <xdr:cNvPr id="146" name="楕円 145"/>
        <xdr:cNvSpPr/>
      </xdr:nvSpPr>
      <xdr:spPr>
        <a:xfrm>
          <a:off x="1968500" y="99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133545</xdr:rowOff>
    </xdr:from>
    <xdr:ext cx="534377" cy="259045"/>
    <xdr:sp macro="" textlink="">
      <xdr:nvSpPr>
        <xdr:cNvPr id="147" name="テキスト ボックス 146"/>
        <xdr:cNvSpPr txBox="1"/>
      </xdr:nvSpPr>
      <xdr:spPr>
        <a:xfrm>
          <a:off x="1752111" y="100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9870</xdr:rowOff>
    </xdr:from>
    <xdr:to>
      <xdr:col>6</xdr:col>
      <xdr:colOff>38100</xdr:colOff>
      <xdr:row>58</xdr:row>
      <xdr:rowOff>111470</xdr:rowOff>
    </xdr:to>
    <xdr:sp macro="" textlink="">
      <xdr:nvSpPr>
        <xdr:cNvPr id="148" name="楕円 147"/>
        <xdr:cNvSpPr/>
      </xdr:nvSpPr>
      <xdr:spPr>
        <a:xfrm>
          <a:off x="1079500" y="99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102597</xdr:rowOff>
    </xdr:from>
    <xdr:ext cx="534377" cy="259045"/>
    <xdr:sp macro="" textlink="">
      <xdr:nvSpPr>
        <xdr:cNvPr id="149" name="テキスト ボックス 148"/>
        <xdr:cNvSpPr txBox="1"/>
      </xdr:nvSpPr>
      <xdr:spPr>
        <a:xfrm>
          <a:off x="863111" y="100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113867</xdr:rowOff>
    </xdr:from>
    <xdr:to>
      <xdr:col>24</xdr:col>
      <xdr:colOff>63500</xdr:colOff>
      <xdr:row>78</xdr:row>
      <xdr:rowOff>124537</xdr:rowOff>
    </xdr:to>
    <xdr:cxnSp macro="">
      <xdr:nvCxnSpPr>
        <xdr:cNvPr id="178" name="直線コネクタ 177"/>
        <xdr:cNvCxnSpPr/>
      </xdr:nvCxnSpPr>
      <xdr:spPr>
        <a:xfrm flipV="1">
          <a:off x="3797300" y="13486967"/>
          <a:ext cx="8382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119811</xdr:rowOff>
    </xdr:from>
    <xdr:to>
      <xdr:col>19</xdr:col>
      <xdr:colOff>177800</xdr:colOff>
      <xdr:row>78</xdr:row>
      <xdr:rowOff>124537</xdr:rowOff>
    </xdr:to>
    <xdr:cxnSp macro="">
      <xdr:nvCxnSpPr>
        <xdr:cNvPr id="181" name="直線コネクタ 180"/>
        <xdr:cNvCxnSpPr/>
      </xdr:nvCxnSpPr>
      <xdr:spPr>
        <a:xfrm>
          <a:off x="2908300" y="13492911"/>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119811</xdr:rowOff>
    </xdr:from>
    <xdr:to>
      <xdr:col>15</xdr:col>
      <xdr:colOff>50800</xdr:colOff>
      <xdr:row>78</xdr:row>
      <xdr:rowOff>127546</xdr:rowOff>
    </xdr:to>
    <xdr:cxnSp macro="">
      <xdr:nvCxnSpPr>
        <xdr:cNvPr id="184" name="直線コネクタ 183"/>
        <xdr:cNvCxnSpPr/>
      </xdr:nvCxnSpPr>
      <xdr:spPr>
        <a:xfrm flipV="1">
          <a:off x="2019300" y="13492911"/>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123355</xdr:rowOff>
    </xdr:from>
    <xdr:to>
      <xdr:col>10</xdr:col>
      <xdr:colOff>114300</xdr:colOff>
      <xdr:row>78</xdr:row>
      <xdr:rowOff>127546</xdr:rowOff>
    </xdr:to>
    <xdr:cxnSp macro="">
      <xdr:nvCxnSpPr>
        <xdr:cNvPr id="187" name="直線コネクタ 186"/>
        <xdr:cNvCxnSpPr/>
      </xdr:nvCxnSpPr>
      <xdr:spPr>
        <a:xfrm>
          <a:off x="1130300" y="1349645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63067</xdr:rowOff>
    </xdr:from>
    <xdr:to>
      <xdr:col>24</xdr:col>
      <xdr:colOff>114300</xdr:colOff>
      <xdr:row>78</xdr:row>
      <xdr:rowOff>164667</xdr:rowOff>
    </xdr:to>
    <xdr:sp macro="" textlink="">
      <xdr:nvSpPr>
        <xdr:cNvPr id="197" name="楕円 196"/>
        <xdr:cNvSpPr/>
      </xdr:nvSpPr>
      <xdr:spPr>
        <a:xfrm>
          <a:off x="45847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73737</xdr:rowOff>
    </xdr:from>
    <xdr:to>
      <xdr:col>20</xdr:col>
      <xdr:colOff>38100</xdr:colOff>
      <xdr:row>79</xdr:row>
      <xdr:rowOff>3887</xdr:rowOff>
    </xdr:to>
    <xdr:sp macro="" textlink="">
      <xdr:nvSpPr>
        <xdr:cNvPr id="199" name="楕円 198"/>
        <xdr:cNvSpPr/>
      </xdr:nvSpPr>
      <xdr:spPr>
        <a:xfrm>
          <a:off x="3746500" y="134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166464</xdr:rowOff>
    </xdr:from>
    <xdr:ext cx="469744" cy="259045"/>
    <xdr:sp macro="" textlink="">
      <xdr:nvSpPr>
        <xdr:cNvPr id="200" name="テキスト ボックス 199"/>
        <xdr:cNvSpPr txBox="1"/>
      </xdr:nvSpPr>
      <xdr:spPr>
        <a:xfrm>
          <a:off x="3562428" y="1353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69011</xdr:rowOff>
    </xdr:from>
    <xdr:to>
      <xdr:col>15</xdr:col>
      <xdr:colOff>101600</xdr:colOff>
      <xdr:row>78</xdr:row>
      <xdr:rowOff>170611</xdr:rowOff>
    </xdr:to>
    <xdr:sp macro="" textlink="">
      <xdr:nvSpPr>
        <xdr:cNvPr id="201" name="楕円 200"/>
        <xdr:cNvSpPr/>
      </xdr:nvSpPr>
      <xdr:spPr>
        <a:xfrm>
          <a:off x="2857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161738</xdr:rowOff>
    </xdr:from>
    <xdr:ext cx="469744" cy="259045"/>
    <xdr:sp macro="" textlink="">
      <xdr:nvSpPr>
        <xdr:cNvPr id="202" name="テキスト ボックス 201"/>
        <xdr:cNvSpPr txBox="1"/>
      </xdr:nvSpPr>
      <xdr:spPr>
        <a:xfrm>
          <a:off x="2673428" y="135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76746</xdr:rowOff>
    </xdr:from>
    <xdr:to>
      <xdr:col>10</xdr:col>
      <xdr:colOff>165100</xdr:colOff>
      <xdr:row>79</xdr:row>
      <xdr:rowOff>6896</xdr:rowOff>
    </xdr:to>
    <xdr:sp macro="" textlink="">
      <xdr:nvSpPr>
        <xdr:cNvPr id="203" name="楕円 202"/>
        <xdr:cNvSpPr/>
      </xdr:nvSpPr>
      <xdr:spPr>
        <a:xfrm>
          <a:off x="1968500" y="134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169473</xdr:rowOff>
    </xdr:from>
    <xdr:ext cx="469744" cy="259045"/>
    <xdr:sp macro="" textlink="">
      <xdr:nvSpPr>
        <xdr:cNvPr id="204" name="テキスト ボックス 203"/>
        <xdr:cNvSpPr txBox="1"/>
      </xdr:nvSpPr>
      <xdr:spPr>
        <a:xfrm>
          <a:off x="1784428" y="1354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72555</xdr:rowOff>
    </xdr:from>
    <xdr:to>
      <xdr:col>6</xdr:col>
      <xdr:colOff>38100</xdr:colOff>
      <xdr:row>79</xdr:row>
      <xdr:rowOff>2705</xdr:rowOff>
    </xdr:to>
    <xdr:sp macro="" textlink="">
      <xdr:nvSpPr>
        <xdr:cNvPr id="205" name="楕円 204"/>
        <xdr:cNvSpPr/>
      </xdr:nvSpPr>
      <xdr:spPr>
        <a:xfrm>
          <a:off x="1079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165282</xdr:rowOff>
    </xdr:from>
    <xdr:ext cx="469744" cy="259045"/>
    <xdr:sp macro="" textlink="">
      <xdr:nvSpPr>
        <xdr:cNvPr id="206" name="テキスト ボックス 205"/>
        <xdr:cNvSpPr txBox="1"/>
      </xdr:nvSpPr>
      <xdr:spPr>
        <a:xfrm>
          <a:off x="895428"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121554</xdr:rowOff>
    </xdr:from>
    <xdr:to>
      <xdr:col>24</xdr:col>
      <xdr:colOff>63500</xdr:colOff>
      <xdr:row>95</xdr:row>
      <xdr:rowOff>148648</xdr:rowOff>
    </xdr:to>
    <xdr:cxnSp macro="">
      <xdr:nvCxnSpPr>
        <xdr:cNvPr id="238" name="直線コネクタ 237"/>
        <xdr:cNvCxnSpPr/>
      </xdr:nvCxnSpPr>
      <xdr:spPr>
        <a:xfrm>
          <a:off x="3797300" y="16237854"/>
          <a:ext cx="838200" cy="19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121554</xdr:rowOff>
    </xdr:from>
    <xdr:to>
      <xdr:col>19</xdr:col>
      <xdr:colOff>177800</xdr:colOff>
      <xdr:row>96</xdr:row>
      <xdr:rowOff>113052</xdr:rowOff>
    </xdr:to>
    <xdr:cxnSp macro="">
      <xdr:nvCxnSpPr>
        <xdr:cNvPr id="241" name="直線コネクタ 240"/>
        <xdr:cNvCxnSpPr/>
      </xdr:nvCxnSpPr>
      <xdr:spPr>
        <a:xfrm flipV="1">
          <a:off x="2908300" y="16237854"/>
          <a:ext cx="889000" cy="33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113052</xdr:rowOff>
    </xdr:from>
    <xdr:to>
      <xdr:col>15</xdr:col>
      <xdr:colOff>50800</xdr:colOff>
      <xdr:row>97</xdr:row>
      <xdr:rowOff>13731</xdr:rowOff>
    </xdr:to>
    <xdr:cxnSp macro="">
      <xdr:nvCxnSpPr>
        <xdr:cNvPr id="244" name="直線コネクタ 243"/>
        <xdr:cNvCxnSpPr/>
      </xdr:nvCxnSpPr>
      <xdr:spPr>
        <a:xfrm flipV="1">
          <a:off x="2019300" y="16572252"/>
          <a:ext cx="889000" cy="7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13731</xdr:rowOff>
    </xdr:from>
    <xdr:to>
      <xdr:col>10</xdr:col>
      <xdr:colOff>114300</xdr:colOff>
      <xdr:row>97</xdr:row>
      <xdr:rowOff>80014</xdr:rowOff>
    </xdr:to>
    <xdr:cxnSp macro="">
      <xdr:nvCxnSpPr>
        <xdr:cNvPr id="247" name="直線コネクタ 246"/>
        <xdr:cNvCxnSpPr/>
      </xdr:nvCxnSpPr>
      <xdr:spPr>
        <a:xfrm flipV="1">
          <a:off x="1130300" y="16644381"/>
          <a:ext cx="889000" cy="6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97848</xdr:rowOff>
    </xdr:from>
    <xdr:to>
      <xdr:col>24</xdr:col>
      <xdr:colOff>114300</xdr:colOff>
      <xdr:row>96</xdr:row>
      <xdr:rowOff>27998</xdr:rowOff>
    </xdr:to>
    <xdr:sp macro="" textlink="">
      <xdr:nvSpPr>
        <xdr:cNvPr id="257" name="楕円 256"/>
        <xdr:cNvSpPr/>
      </xdr:nvSpPr>
      <xdr:spPr>
        <a:xfrm>
          <a:off x="4584700" y="163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120725</xdr:rowOff>
    </xdr:from>
    <xdr:ext cx="599010" cy="259045"/>
    <xdr:sp macro="" textlink="">
      <xdr:nvSpPr>
        <xdr:cNvPr id="258" name="扶助費該当値テキスト"/>
        <xdr:cNvSpPr txBox="1"/>
      </xdr:nvSpPr>
      <xdr:spPr>
        <a:xfrm>
          <a:off x="4686300" y="1623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70754</xdr:rowOff>
    </xdr:from>
    <xdr:to>
      <xdr:col>20</xdr:col>
      <xdr:colOff>38100</xdr:colOff>
      <xdr:row>95</xdr:row>
      <xdr:rowOff>904</xdr:rowOff>
    </xdr:to>
    <xdr:sp macro="" textlink="">
      <xdr:nvSpPr>
        <xdr:cNvPr id="259" name="楕円 258"/>
        <xdr:cNvSpPr/>
      </xdr:nvSpPr>
      <xdr:spPr>
        <a:xfrm>
          <a:off x="3746500" y="161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17431</xdr:rowOff>
    </xdr:from>
    <xdr:ext cx="599010" cy="259045"/>
    <xdr:sp macro="" textlink="">
      <xdr:nvSpPr>
        <xdr:cNvPr id="260" name="テキスト ボックス 259"/>
        <xdr:cNvSpPr txBox="1"/>
      </xdr:nvSpPr>
      <xdr:spPr>
        <a:xfrm>
          <a:off x="3497795" y="1596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62252</xdr:rowOff>
    </xdr:from>
    <xdr:to>
      <xdr:col>15</xdr:col>
      <xdr:colOff>101600</xdr:colOff>
      <xdr:row>96</xdr:row>
      <xdr:rowOff>163852</xdr:rowOff>
    </xdr:to>
    <xdr:sp macro="" textlink="">
      <xdr:nvSpPr>
        <xdr:cNvPr id="261" name="楕円 260"/>
        <xdr:cNvSpPr/>
      </xdr:nvSpPr>
      <xdr:spPr>
        <a:xfrm>
          <a:off x="2857500" y="165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8929</xdr:rowOff>
    </xdr:from>
    <xdr:ext cx="599010" cy="259045"/>
    <xdr:sp macro="" textlink="">
      <xdr:nvSpPr>
        <xdr:cNvPr id="262" name="テキスト ボックス 261"/>
        <xdr:cNvSpPr txBox="1"/>
      </xdr:nvSpPr>
      <xdr:spPr>
        <a:xfrm>
          <a:off x="2608795" y="1629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134381</xdr:rowOff>
    </xdr:from>
    <xdr:to>
      <xdr:col>10</xdr:col>
      <xdr:colOff>165100</xdr:colOff>
      <xdr:row>97</xdr:row>
      <xdr:rowOff>64531</xdr:rowOff>
    </xdr:to>
    <xdr:sp macro="" textlink="">
      <xdr:nvSpPr>
        <xdr:cNvPr id="263" name="楕円 262"/>
        <xdr:cNvSpPr/>
      </xdr:nvSpPr>
      <xdr:spPr>
        <a:xfrm>
          <a:off x="1968500" y="165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81058</xdr:rowOff>
    </xdr:from>
    <xdr:ext cx="534377" cy="259045"/>
    <xdr:sp macro="" textlink="">
      <xdr:nvSpPr>
        <xdr:cNvPr id="264" name="テキスト ボックス 263"/>
        <xdr:cNvSpPr txBox="1"/>
      </xdr:nvSpPr>
      <xdr:spPr>
        <a:xfrm>
          <a:off x="1752111" y="163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29214</xdr:rowOff>
    </xdr:from>
    <xdr:to>
      <xdr:col>6</xdr:col>
      <xdr:colOff>38100</xdr:colOff>
      <xdr:row>97</xdr:row>
      <xdr:rowOff>130814</xdr:rowOff>
    </xdr:to>
    <xdr:sp macro="" textlink="">
      <xdr:nvSpPr>
        <xdr:cNvPr id="265" name="楕円 264"/>
        <xdr:cNvSpPr/>
      </xdr:nvSpPr>
      <xdr:spPr>
        <a:xfrm>
          <a:off x="1079500" y="1665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147341</xdr:rowOff>
    </xdr:from>
    <xdr:ext cx="534377" cy="259045"/>
    <xdr:sp macro="" textlink="">
      <xdr:nvSpPr>
        <xdr:cNvPr id="266" name="テキスト ボックス 265"/>
        <xdr:cNvSpPr txBox="1"/>
      </xdr:nvSpPr>
      <xdr:spPr>
        <a:xfrm>
          <a:off x="863111" y="164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83198</xdr:rowOff>
    </xdr:from>
    <xdr:to>
      <xdr:col>55</xdr:col>
      <xdr:colOff>0</xdr:colOff>
      <xdr:row>38</xdr:row>
      <xdr:rowOff>5232</xdr:rowOff>
    </xdr:to>
    <xdr:cxnSp macro="">
      <xdr:nvCxnSpPr>
        <xdr:cNvPr id="296" name="直線コネクタ 295"/>
        <xdr:cNvCxnSpPr/>
      </xdr:nvCxnSpPr>
      <xdr:spPr>
        <a:xfrm flipV="1">
          <a:off x="9639300" y="6426848"/>
          <a:ext cx="838200" cy="9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106959</xdr:rowOff>
    </xdr:from>
    <xdr:to>
      <xdr:col>50</xdr:col>
      <xdr:colOff>114300</xdr:colOff>
      <xdr:row>38</xdr:row>
      <xdr:rowOff>5232</xdr:rowOff>
    </xdr:to>
    <xdr:cxnSp macro="">
      <xdr:nvCxnSpPr>
        <xdr:cNvPr id="299" name="直線コネクタ 298"/>
        <xdr:cNvCxnSpPr/>
      </xdr:nvCxnSpPr>
      <xdr:spPr>
        <a:xfrm>
          <a:off x="8750300" y="5250459"/>
          <a:ext cx="889000" cy="126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106959</xdr:rowOff>
    </xdr:from>
    <xdr:to>
      <xdr:col>45</xdr:col>
      <xdr:colOff>177800</xdr:colOff>
      <xdr:row>38</xdr:row>
      <xdr:rowOff>72987</xdr:rowOff>
    </xdr:to>
    <xdr:cxnSp macro="">
      <xdr:nvCxnSpPr>
        <xdr:cNvPr id="302" name="直線コネクタ 301"/>
        <xdr:cNvCxnSpPr/>
      </xdr:nvCxnSpPr>
      <xdr:spPr>
        <a:xfrm flipV="1">
          <a:off x="7861300" y="5250459"/>
          <a:ext cx="889000" cy="13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47409</xdr:rowOff>
    </xdr:from>
    <xdr:to>
      <xdr:col>41</xdr:col>
      <xdr:colOff>50800</xdr:colOff>
      <xdr:row>38</xdr:row>
      <xdr:rowOff>72987</xdr:rowOff>
    </xdr:to>
    <xdr:cxnSp macro="">
      <xdr:nvCxnSpPr>
        <xdr:cNvPr id="305" name="直線コネクタ 304"/>
        <xdr:cNvCxnSpPr/>
      </xdr:nvCxnSpPr>
      <xdr:spPr>
        <a:xfrm>
          <a:off x="6972300" y="6562509"/>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32398</xdr:rowOff>
    </xdr:from>
    <xdr:to>
      <xdr:col>55</xdr:col>
      <xdr:colOff>50800</xdr:colOff>
      <xdr:row>37</xdr:row>
      <xdr:rowOff>133998</xdr:rowOff>
    </xdr:to>
    <xdr:sp macro="" textlink="">
      <xdr:nvSpPr>
        <xdr:cNvPr id="315" name="楕円 314"/>
        <xdr:cNvSpPr/>
      </xdr:nvSpPr>
      <xdr:spPr>
        <a:xfrm>
          <a:off x="10426700" y="63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10825</xdr:rowOff>
    </xdr:from>
    <xdr:ext cx="534377" cy="259045"/>
    <xdr:sp macro="" textlink="">
      <xdr:nvSpPr>
        <xdr:cNvPr id="316" name="補助費等該当値テキスト"/>
        <xdr:cNvSpPr txBox="1"/>
      </xdr:nvSpPr>
      <xdr:spPr>
        <a:xfrm>
          <a:off x="10528300" y="635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125882</xdr:rowOff>
    </xdr:from>
    <xdr:to>
      <xdr:col>50</xdr:col>
      <xdr:colOff>165100</xdr:colOff>
      <xdr:row>38</xdr:row>
      <xdr:rowOff>56032</xdr:rowOff>
    </xdr:to>
    <xdr:sp macro="" textlink="">
      <xdr:nvSpPr>
        <xdr:cNvPr id="317" name="楕円 316"/>
        <xdr:cNvSpPr/>
      </xdr:nvSpPr>
      <xdr:spPr>
        <a:xfrm>
          <a:off x="9588500" y="64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47159</xdr:rowOff>
    </xdr:from>
    <xdr:ext cx="534377" cy="259045"/>
    <xdr:sp macro="" textlink="">
      <xdr:nvSpPr>
        <xdr:cNvPr id="318" name="テキスト ボックス 317"/>
        <xdr:cNvSpPr txBox="1"/>
      </xdr:nvSpPr>
      <xdr:spPr>
        <a:xfrm>
          <a:off x="9372111" y="656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56159</xdr:rowOff>
    </xdr:from>
    <xdr:to>
      <xdr:col>46</xdr:col>
      <xdr:colOff>38100</xdr:colOff>
      <xdr:row>30</xdr:row>
      <xdr:rowOff>157759</xdr:rowOff>
    </xdr:to>
    <xdr:sp macro="" textlink="">
      <xdr:nvSpPr>
        <xdr:cNvPr id="319" name="楕円 318"/>
        <xdr:cNvSpPr/>
      </xdr:nvSpPr>
      <xdr:spPr>
        <a:xfrm>
          <a:off x="8699500" y="51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148886</xdr:rowOff>
    </xdr:from>
    <xdr:ext cx="599010" cy="259045"/>
    <xdr:sp macro="" textlink="">
      <xdr:nvSpPr>
        <xdr:cNvPr id="320" name="テキスト ボックス 319"/>
        <xdr:cNvSpPr txBox="1"/>
      </xdr:nvSpPr>
      <xdr:spPr>
        <a:xfrm>
          <a:off x="8450795" y="529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22187</xdr:rowOff>
    </xdr:from>
    <xdr:to>
      <xdr:col>41</xdr:col>
      <xdr:colOff>101600</xdr:colOff>
      <xdr:row>38</xdr:row>
      <xdr:rowOff>123787</xdr:rowOff>
    </xdr:to>
    <xdr:sp macro="" textlink="">
      <xdr:nvSpPr>
        <xdr:cNvPr id="321" name="楕円 320"/>
        <xdr:cNvSpPr/>
      </xdr:nvSpPr>
      <xdr:spPr>
        <a:xfrm>
          <a:off x="7810500" y="65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114914</xdr:rowOff>
    </xdr:from>
    <xdr:ext cx="534377" cy="259045"/>
    <xdr:sp macro="" textlink="">
      <xdr:nvSpPr>
        <xdr:cNvPr id="322" name="テキスト ボックス 321"/>
        <xdr:cNvSpPr txBox="1"/>
      </xdr:nvSpPr>
      <xdr:spPr>
        <a:xfrm>
          <a:off x="7594111" y="66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168059</xdr:rowOff>
    </xdr:from>
    <xdr:to>
      <xdr:col>36</xdr:col>
      <xdr:colOff>165100</xdr:colOff>
      <xdr:row>38</xdr:row>
      <xdr:rowOff>98209</xdr:rowOff>
    </xdr:to>
    <xdr:sp macro="" textlink="">
      <xdr:nvSpPr>
        <xdr:cNvPr id="323" name="楕円 322"/>
        <xdr:cNvSpPr/>
      </xdr:nvSpPr>
      <xdr:spPr>
        <a:xfrm>
          <a:off x="6921500" y="65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114736</xdr:rowOff>
    </xdr:from>
    <xdr:ext cx="534377" cy="259045"/>
    <xdr:sp macro="" textlink="">
      <xdr:nvSpPr>
        <xdr:cNvPr id="324" name="テキスト ボックス 323"/>
        <xdr:cNvSpPr txBox="1"/>
      </xdr:nvSpPr>
      <xdr:spPr>
        <a:xfrm>
          <a:off x="6705111" y="62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54859</xdr:rowOff>
    </xdr:from>
    <xdr:to>
      <xdr:col>55</xdr:col>
      <xdr:colOff>0</xdr:colOff>
      <xdr:row>56</xdr:row>
      <xdr:rowOff>86451</xdr:rowOff>
    </xdr:to>
    <xdr:cxnSp macro="">
      <xdr:nvCxnSpPr>
        <xdr:cNvPr id="353" name="直線コネクタ 352"/>
        <xdr:cNvCxnSpPr/>
      </xdr:nvCxnSpPr>
      <xdr:spPr>
        <a:xfrm>
          <a:off x="9639300" y="9656059"/>
          <a:ext cx="8382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54859</xdr:rowOff>
    </xdr:from>
    <xdr:to>
      <xdr:col>50</xdr:col>
      <xdr:colOff>114300</xdr:colOff>
      <xdr:row>57</xdr:row>
      <xdr:rowOff>99123</xdr:rowOff>
    </xdr:to>
    <xdr:cxnSp macro="">
      <xdr:nvCxnSpPr>
        <xdr:cNvPr id="356" name="直線コネクタ 355"/>
        <xdr:cNvCxnSpPr/>
      </xdr:nvCxnSpPr>
      <xdr:spPr>
        <a:xfrm flipV="1">
          <a:off x="8750300" y="9656059"/>
          <a:ext cx="889000" cy="2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99123</xdr:rowOff>
    </xdr:from>
    <xdr:to>
      <xdr:col>45</xdr:col>
      <xdr:colOff>177800</xdr:colOff>
      <xdr:row>57</xdr:row>
      <xdr:rowOff>135021</xdr:rowOff>
    </xdr:to>
    <xdr:cxnSp macro="">
      <xdr:nvCxnSpPr>
        <xdr:cNvPr id="359" name="直線コネクタ 358"/>
        <xdr:cNvCxnSpPr/>
      </xdr:nvCxnSpPr>
      <xdr:spPr>
        <a:xfrm flipV="1">
          <a:off x="7861300" y="9871773"/>
          <a:ext cx="889000" cy="3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59370</xdr:rowOff>
    </xdr:from>
    <xdr:to>
      <xdr:col>41</xdr:col>
      <xdr:colOff>50800</xdr:colOff>
      <xdr:row>57</xdr:row>
      <xdr:rowOff>135021</xdr:rowOff>
    </xdr:to>
    <xdr:cxnSp macro="">
      <xdr:nvCxnSpPr>
        <xdr:cNvPr id="362" name="直線コネクタ 361"/>
        <xdr:cNvCxnSpPr/>
      </xdr:nvCxnSpPr>
      <xdr:spPr>
        <a:xfrm>
          <a:off x="6972300" y="9832020"/>
          <a:ext cx="889000" cy="7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35651</xdr:rowOff>
    </xdr:from>
    <xdr:to>
      <xdr:col>55</xdr:col>
      <xdr:colOff>50800</xdr:colOff>
      <xdr:row>56</xdr:row>
      <xdr:rowOff>137251</xdr:rowOff>
    </xdr:to>
    <xdr:sp macro="" textlink="">
      <xdr:nvSpPr>
        <xdr:cNvPr id="372" name="楕円 371"/>
        <xdr:cNvSpPr/>
      </xdr:nvSpPr>
      <xdr:spPr>
        <a:xfrm>
          <a:off x="10426700" y="963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58528</xdr:rowOff>
    </xdr:from>
    <xdr:ext cx="534377" cy="259045"/>
    <xdr:sp macro="" textlink="">
      <xdr:nvSpPr>
        <xdr:cNvPr id="373" name="普通建設事業費該当値テキスト"/>
        <xdr:cNvSpPr txBox="1"/>
      </xdr:nvSpPr>
      <xdr:spPr>
        <a:xfrm>
          <a:off x="10528300" y="948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4059</xdr:rowOff>
    </xdr:from>
    <xdr:to>
      <xdr:col>50</xdr:col>
      <xdr:colOff>165100</xdr:colOff>
      <xdr:row>56</xdr:row>
      <xdr:rowOff>105659</xdr:rowOff>
    </xdr:to>
    <xdr:sp macro="" textlink="">
      <xdr:nvSpPr>
        <xdr:cNvPr id="374" name="楕円 373"/>
        <xdr:cNvSpPr/>
      </xdr:nvSpPr>
      <xdr:spPr>
        <a:xfrm>
          <a:off x="9588500" y="96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122186</xdr:rowOff>
    </xdr:from>
    <xdr:ext cx="534377" cy="259045"/>
    <xdr:sp macro="" textlink="">
      <xdr:nvSpPr>
        <xdr:cNvPr id="375" name="テキスト ボックス 374"/>
        <xdr:cNvSpPr txBox="1"/>
      </xdr:nvSpPr>
      <xdr:spPr>
        <a:xfrm>
          <a:off x="9372111" y="93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48323</xdr:rowOff>
    </xdr:from>
    <xdr:to>
      <xdr:col>46</xdr:col>
      <xdr:colOff>38100</xdr:colOff>
      <xdr:row>57</xdr:row>
      <xdr:rowOff>149923</xdr:rowOff>
    </xdr:to>
    <xdr:sp macro="" textlink="">
      <xdr:nvSpPr>
        <xdr:cNvPr id="376" name="楕円 375"/>
        <xdr:cNvSpPr/>
      </xdr:nvSpPr>
      <xdr:spPr>
        <a:xfrm>
          <a:off x="86995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141050</xdr:rowOff>
    </xdr:from>
    <xdr:ext cx="534377" cy="259045"/>
    <xdr:sp macro="" textlink="">
      <xdr:nvSpPr>
        <xdr:cNvPr id="377" name="テキスト ボックス 376"/>
        <xdr:cNvSpPr txBox="1"/>
      </xdr:nvSpPr>
      <xdr:spPr>
        <a:xfrm>
          <a:off x="8483111" y="991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84221</xdr:rowOff>
    </xdr:from>
    <xdr:to>
      <xdr:col>41</xdr:col>
      <xdr:colOff>101600</xdr:colOff>
      <xdr:row>58</xdr:row>
      <xdr:rowOff>14371</xdr:rowOff>
    </xdr:to>
    <xdr:sp macro="" textlink="">
      <xdr:nvSpPr>
        <xdr:cNvPr id="378" name="楕円 377"/>
        <xdr:cNvSpPr/>
      </xdr:nvSpPr>
      <xdr:spPr>
        <a:xfrm>
          <a:off x="7810500" y="98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5498</xdr:rowOff>
    </xdr:from>
    <xdr:ext cx="534377" cy="259045"/>
    <xdr:sp macro="" textlink="">
      <xdr:nvSpPr>
        <xdr:cNvPr id="379" name="テキスト ボックス 378"/>
        <xdr:cNvSpPr txBox="1"/>
      </xdr:nvSpPr>
      <xdr:spPr>
        <a:xfrm>
          <a:off x="7594111" y="99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8570</xdr:rowOff>
    </xdr:from>
    <xdr:to>
      <xdr:col>36</xdr:col>
      <xdr:colOff>165100</xdr:colOff>
      <xdr:row>57</xdr:row>
      <xdr:rowOff>110170</xdr:rowOff>
    </xdr:to>
    <xdr:sp macro="" textlink="">
      <xdr:nvSpPr>
        <xdr:cNvPr id="380" name="楕円 379"/>
        <xdr:cNvSpPr/>
      </xdr:nvSpPr>
      <xdr:spPr>
        <a:xfrm>
          <a:off x="6921500" y="97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126697</xdr:rowOff>
    </xdr:from>
    <xdr:ext cx="534377" cy="259045"/>
    <xdr:sp macro="" textlink="">
      <xdr:nvSpPr>
        <xdr:cNvPr id="381" name="テキスト ボックス 380"/>
        <xdr:cNvSpPr txBox="1"/>
      </xdr:nvSpPr>
      <xdr:spPr>
        <a:xfrm>
          <a:off x="6705111" y="955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83172</xdr:rowOff>
    </xdr:from>
    <xdr:to>
      <xdr:col>55</xdr:col>
      <xdr:colOff>0</xdr:colOff>
      <xdr:row>79</xdr:row>
      <xdr:rowOff>38379</xdr:rowOff>
    </xdr:to>
    <xdr:cxnSp macro="">
      <xdr:nvCxnSpPr>
        <xdr:cNvPr id="410" name="直線コネクタ 409"/>
        <xdr:cNvCxnSpPr/>
      </xdr:nvCxnSpPr>
      <xdr:spPr>
        <a:xfrm flipV="1">
          <a:off x="9639300" y="13456272"/>
          <a:ext cx="838200" cy="1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16599</xdr:rowOff>
    </xdr:from>
    <xdr:to>
      <xdr:col>50</xdr:col>
      <xdr:colOff>114300</xdr:colOff>
      <xdr:row>79</xdr:row>
      <xdr:rowOff>38379</xdr:rowOff>
    </xdr:to>
    <xdr:cxnSp macro="">
      <xdr:nvCxnSpPr>
        <xdr:cNvPr id="413" name="直線コネクタ 412"/>
        <xdr:cNvCxnSpPr/>
      </xdr:nvCxnSpPr>
      <xdr:spPr>
        <a:xfrm>
          <a:off x="8750300" y="13561149"/>
          <a:ext cx="8890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161950</xdr:rowOff>
    </xdr:from>
    <xdr:to>
      <xdr:col>45</xdr:col>
      <xdr:colOff>177800</xdr:colOff>
      <xdr:row>79</xdr:row>
      <xdr:rowOff>16599</xdr:rowOff>
    </xdr:to>
    <xdr:cxnSp macro="">
      <xdr:nvCxnSpPr>
        <xdr:cNvPr id="416" name="直線コネクタ 415"/>
        <xdr:cNvCxnSpPr/>
      </xdr:nvCxnSpPr>
      <xdr:spPr>
        <a:xfrm>
          <a:off x="7861300" y="13535050"/>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161950</xdr:rowOff>
    </xdr:from>
    <xdr:to>
      <xdr:col>41</xdr:col>
      <xdr:colOff>50800</xdr:colOff>
      <xdr:row>79</xdr:row>
      <xdr:rowOff>25603</xdr:rowOff>
    </xdr:to>
    <xdr:cxnSp macro="">
      <xdr:nvCxnSpPr>
        <xdr:cNvPr id="419" name="直線コネクタ 418"/>
        <xdr:cNvCxnSpPr/>
      </xdr:nvCxnSpPr>
      <xdr:spPr>
        <a:xfrm flipV="1">
          <a:off x="6972300" y="13535050"/>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32372</xdr:rowOff>
    </xdr:from>
    <xdr:to>
      <xdr:col>55</xdr:col>
      <xdr:colOff>50800</xdr:colOff>
      <xdr:row>78</xdr:row>
      <xdr:rowOff>133972</xdr:rowOff>
    </xdr:to>
    <xdr:sp macro="" textlink="">
      <xdr:nvSpPr>
        <xdr:cNvPr id="429" name="楕円 428"/>
        <xdr:cNvSpPr/>
      </xdr:nvSpPr>
      <xdr:spPr>
        <a:xfrm>
          <a:off x="10426700" y="134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55249</xdr:rowOff>
    </xdr:from>
    <xdr:ext cx="534377" cy="259045"/>
    <xdr:sp macro="" textlink="">
      <xdr:nvSpPr>
        <xdr:cNvPr id="430" name="普通建設事業費 （ うち新規整備　）該当値テキスト"/>
        <xdr:cNvSpPr txBox="1"/>
      </xdr:nvSpPr>
      <xdr:spPr>
        <a:xfrm>
          <a:off x="10528300" y="132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159029</xdr:rowOff>
    </xdr:from>
    <xdr:to>
      <xdr:col>50</xdr:col>
      <xdr:colOff>165100</xdr:colOff>
      <xdr:row>79</xdr:row>
      <xdr:rowOff>89179</xdr:rowOff>
    </xdr:to>
    <xdr:sp macro="" textlink="">
      <xdr:nvSpPr>
        <xdr:cNvPr id="431" name="楕円 430"/>
        <xdr:cNvSpPr/>
      </xdr:nvSpPr>
      <xdr:spPr>
        <a:xfrm>
          <a:off x="9588500" y="135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80306</xdr:rowOff>
    </xdr:from>
    <xdr:ext cx="378565" cy="259045"/>
    <xdr:sp macro="" textlink="">
      <xdr:nvSpPr>
        <xdr:cNvPr id="432" name="テキスト ボックス 431"/>
        <xdr:cNvSpPr txBox="1"/>
      </xdr:nvSpPr>
      <xdr:spPr>
        <a:xfrm>
          <a:off x="9450017" y="13624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137249</xdr:rowOff>
    </xdr:from>
    <xdr:to>
      <xdr:col>46</xdr:col>
      <xdr:colOff>38100</xdr:colOff>
      <xdr:row>79</xdr:row>
      <xdr:rowOff>67399</xdr:rowOff>
    </xdr:to>
    <xdr:sp macro="" textlink="">
      <xdr:nvSpPr>
        <xdr:cNvPr id="433" name="楕円 432"/>
        <xdr:cNvSpPr/>
      </xdr:nvSpPr>
      <xdr:spPr>
        <a:xfrm>
          <a:off x="8699500" y="135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58526</xdr:rowOff>
    </xdr:from>
    <xdr:ext cx="469744" cy="259045"/>
    <xdr:sp macro="" textlink="">
      <xdr:nvSpPr>
        <xdr:cNvPr id="434" name="テキスト ボックス 433"/>
        <xdr:cNvSpPr txBox="1"/>
      </xdr:nvSpPr>
      <xdr:spPr>
        <a:xfrm>
          <a:off x="8515428" y="136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111150</xdr:rowOff>
    </xdr:from>
    <xdr:to>
      <xdr:col>41</xdr:col>
      <xdr:colOff>101600</xdr:colOff>
      <xdr:row>79</xdr:row>
      <xdr:rowOff>41300</xdr:rowOff>
    </xdr:to>
    <xdr:sp macro="" textlink="">
      <xdr:nvSpPr>
        <xdr:cNvPr id="435" name="楕円 434"/>
        <xdr:cNvSpPr/>
      </xdr:nvSpPr>
      <xdr:spPr>
        <a:xfrm>
          <a:off x="7810500" y="134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32427</xdr:rowOff>
    </xdr:from>
    <xdr:ext cx="469744" cy="259045"/>
    <xdr:sp macro="" textlink="">
      <xdr:nvSpPr>
        <xdr:cNvPr id="436" name="テキスト ボックス 435"/>
        <xdr:cNvSpPr txBox="1"/>
      </xdr:nvSpPr>
      <xdr:spPr>
        <a:xfrm>
          <a:off x="7626428" y="1357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146253</xdr:rowOff>
    </xdr:from>
    <xdr:to>
      <xdr:col>36</xdr:col>
      <xdr:colOff>165100</xdr:colOff>
      <xdr:row>79</xdr:row>
      <xdr:rowOff>76403</xdr:rowOff>
    </xdr:to>
    <xdr:sp macro="" textlink="">
      <xdr:nvSpPr>
        <xdr:cNvPr id="437" name="楕円 436"/>
        <xdr:cNvSpPr/>
      </xdr:nvSpPr>
      <xdr:spPr>
        <a:xfrm>
          <a:off x="6921500" y="13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67530</xdr:rowOff>
    </xdr:from>
    <xdr:ext cx="469744" cy="259045"/>
    <xdr:sp macro="" textlink="">
      <xdr:nvSpPr>
        <xdr:cNvPr id="438" name="テキスト ボックス 437"/>
        <xdr:cNvSpPr txBox="1"/>
      </xdr:nvSpPr>
      <xdr:spPr>
        <a:xfrm>
          <a:off x="6737428" y="136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90309</xdr:rowOff>
    </xdr:from>
    <xdr:to>
      <xdr:col>55</xdr:col>
      <xdr:colOff>0</xdr:colOff>
      <xdr:row>96</xdr:row>
      <xdr:rowOff>125515</xdr:rowOff>
    </xdr:to>
    <xdr:cxnSp macro="">
      <xdr:nvCxnSpPr>
        <xdr:cNvPr id="467" name="直線コネクタ 466"/>
        <xdr:cNvCxnSpPr/>
      </xdr:nvCxnSpPr>
      <xdr:spPr>
        <a:xfrm>
          <a:off x="9639300" y="16378059"/>
          <a:ext cx="838200" cy="20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90309</xdr:rowOff>
    </xdr:from>
    <xdr:to>
      <xdr:col>50</xdr:col>
      <xdr:colOff>114300</xdr:colOff>
      <xdr:row>97</xdr:row>
      <xdr:rowOff>66866</xdr:rowOff>
    </xdr:to>
    <xdr:cxnSp macro="">
      <xdr:nvCxnSpPr>
        <xdr:cNvPr id="470" name="直線コネクタ 469"/>
        <xdr:cNvCxnSpPr/>
      </xdr:nvCxnSpPr>
      <xdr:spPr>
        <a:xfrm flipV="1">
          <a:off x="8750300" y="16378059"/>
          <a:ext cx="889000" cy="3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66866</xdr:rowOff>
    </xdr:from>
    <xdr:to>
      <xdr:col>45</xdr:col>
      <xdr:colOff>177800</xdr:colOff>
      <xdr:row>97</xdr:row>
      <xdr:rowOff>89103</xdr:rowOff>
    </xdr:to>
    <xdr:cxnSp macro="">
      <xdr:nvCxnSpPr>
        <xdr:cNvPr id="473" name="直線コネクタ 472"/>
        <xdr:cNvCxnSpPr/>
      </xdr:nvCxnSpPr>
      <xdr:spPr>
        <a:xfrm flipV="1">
          <a:off x="7861300" y="16697516"/>
          <a:ext cx="889000" cy="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132321</xdr:rowOff>
    </xdr:from>
    <xdr:to>
      <xdr:col>41</xdr:col>
      <xdr:colOff>50800</xdr:colOff>
      <xdr:row>97</xdr:row>
      <xdr:rowOff>89103</xdr:rowOff>
    </xdr:to>
    <xdr:cxnSp macro="">
      <xdr:nvCxnSpPr>
        <xdr:cNvPr id="476" name="直線コネクタ 475"/>
        <xdr:cNvCxnSpPr/>
      </xdr:nvCxnSpPr>
      <xdr:spPr>
        <a:xfrm>
          <a:off x="6972300" y="16591521"/>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74715</xdr:rowOff>
    </xdr:from>
    <xdr:to>
      <xdr:col>55</xdr:col>
      <xdr:colOff>50800</xdr:colOff>
      <xdr:row>97</xdr:row>
      <xdr:rowOff>4865</xdr:rowOff>
    </xdr:to>
    <xdr:sp macro="" textlink="">
      <xdr:nvSpPr>
        <xdr:cNvPr id="486" name="楕円 485"/>
        <xdr:cNvSpPr/>
      </xdr:nvSpPr>
      <xdr:spPr>
        <a:xfrm>
          <a:off x="10426700" y="165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97592</xdr:rowOff>
    </xdr:from>
    <xdr:ext cx="534377" cy="259045"/>
    <xdr:sp macro="" textlink="">
      <xdr:nvSpPr>
        <xdr:cNvPr id="487" name="普通建設事業費 （ うち更新整備　）該当値テキスト"/>
        <xdr:cNvSpPr txBox="1"/>
      </xdr:nvSpPr>
      <xdr:spPr>
        <a:xfrm>
          <a:off x="10528300" y="163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39509</xdr:rowOff>
    </xdr:from>
    <xdr:to>
      <xdr:col>50</xdr:col>
      <xdr:colOff>165100</xdr:colOff>
      <xdr:row>95</xdr:row>
      <xdr:rowOff>141109</xdr:rowOff>
    </xdr:to>
    <xdr:sp macro="" textlink="">
      <xdr:nvSpPr>
        <xdr:cNvPr id="488" name="楕円 487"/>
        <xdr:cNvSpPr/>
      </xdr:nvSpPr>
      <xdr:spPr>
        <a:xfrm>
          <a:off x="9588500" y="1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157636</xdr:rowOff>
    </xdr:from>
    <xdr:ext cx="534377" cy="259045"/>
    <xdr:sp macro="" textlink="">
      <xdr:nvSpPr>
        <xdr:cNvPr id="489" name="テキスト ボックス 488"/>
        <xdr:cNvSpPr txBox="1"/>
      </xdr:nvSpPr>
      <xdr:spPr>
        <a:xfrm>
          <a:off x="9372111" y="161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16066</xdr:rowOff>
    </xdr:from>
    <xdr:to>
      <xdr:col>46</xdr:col>
      <xdr:colOff>38100</xdr:colOff>
      <xdr:row>97</xdr:row>
      <xdr:rowOff>117666</xdr:rowOff>
    </xdr:to>
    <xdr:sp macro="" textlink="">
      <xdr:nvSpPr>
        <xdr:cNvPr id="490" name="楕円 489"/>
        <xdr:cNvSpPr/>
      </xdr:nvSpPr>
      <xdr:spPr>
        <a:xfrm>
          <a:off x="8699500" y="166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108793</xdr:rowOff>
    </xdr:from>
    <xdr:ext cx="534377" cy="259045"/>
    <xdr:sp macro="" textlink="">
      <xdr:nvSpPr>
        <xdr:cNvPr id="491" name="テキスト ボックス 490"/>
        <xdr:cNvSpPr txBox="1"/>
      </xdr:nvSpPr>
      <xdr:spPr>
        <a:xfrm>
          <a:off x="8483111" y="167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38303</xdr:rowOff>
    </xdr:from>
    <xdr:to>
      <xdr:col>41</xdr:col>
      <xdr:colOff>101600</xdr:colOff>
      <xdr:row>97</xdr:row>
      <xdr:rowOff>139903</xdr:rowOff>
    </xdr:to>
    <xdr:sp macro="" textlink="">
      <xdr:nvSpPr>
        <xdr:cNvPr id="492" name="楕円 491"/>
        <xdr:cNvSpPr/>
      </xdr:nvSpPr>
      <xdr:spPr>
        <a:xfrm>
          <a:off x="7810500" y="166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131030</xdr:rowOff>
    </xdr:from>
    <xdr:ext cx="534377" cy="259045"/>
    <xdr:sp macro="" textlink="">
      <xdr:nvSpPr>
        <xdr:cNvPr id="493" name="テキスト ボックス 492"/>
        <xdr:cNvSpPr txBox="1"/>
      </xdr:nvSpPr>
      <xdr:spPr>
        <a:xfrm>
          <a:off x="7594111" y="167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81521</xdr:rowOff>
    </xdr:from>
    <xdr:to>
      <xdr:col>36</xdr:col>
      <xdr:colOff>165100</xdr:colOff>
      <xdr:row>97</xdr:row>
      <xdr:rowOff>11671</xdr:rowOff>
    </xdr:to>
    <xdr:sp macro="" textlink="">
      <xdr:nvSpPr>
        <xdr:cNvPr id="494" name="楕円 493"/>
        <xdr:cNvSpPr/>
      </xdr:nvSpPr>
      <xdr:spPr>
        <a:xfrm>
          <a:off x="6921500" y="165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28198</xdr:rowOff>
    </xdr:from>
    <xdr:ext cx="534377" cy="259045"/>
    <xdr:sp macro="" textlink="">
      <xdr:nvSpPr>
        <xdr:cNvPr id="495" name="テキスト ボックス 494"/>
        <xdr:cNvSpPr txBox="1"/>
      </xdr:nvSpPr>
      <xdr:spPr>
        <a:xfrm>
          <a:off x="6705111" y="163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132339</xdr:rowOff>
    </xdr:from>
    <xdr:to>
      <xdr:col>85</xdr:col>
      <xdr:colOff>127000</xdr:colOff>
      <xdr:row>38</xdr:row>
      <xdr:rowOff>138968</xdr:rowOff>
    </xdr:to>
    <xdr:cxnSp macro="">
      <xdr:nvCxnSpPr>
        <xdr:cNvPr id="522" name="直線コネクタ 521"/>
        <xdr:cNvCxnSpPr/>
      </xdr:nvCxnSpPr>
      <xdr:spPr>
        <a:xfrm>
          <a:off x="15481300" y="6647439"/>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129825</xdr:rowOff>
    </xdr:from>
    <xdr:to>
      <xdr:col>81</xdr:col>
      <xdr:colOff>50800</xdr:colOff>
      <xdr:row>38</xdr:row>
      <xdr:rowOff>132339</xdr:rowOff>
    </xdr:to>
    <xdr:cxnSp macro="">
      <xdr:nvCxnSpPr>
        <xdr:cNvPr id="525" name="直線コネクタ 524"/>
        <xdr:cNvCxnSpPr/>
      </xdr:nvCxnSpPr>
      <xdr:spPr>
        <a:xfrm>
          <a:off x="14592300" y="664492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129825</xdr:rowOff>
    </xdr:from>
    <xdr:to>
      <xdr:col>76</xdr:col>
      <xdr:colOff>114300</xdr:colOff>
      <xdr:row>38</xdr:row>
      <xdr:rowOff>137917</xdr:rowOff>
    </xdr:to>
    <xdr:cxnSp macro="">
      <xdr:nvCxnSpPr>
        <xdr:cNvPr id="528" name="直線コネクタ 527"/>
        <xdr:cNvCxnSpPr/>
      </xdr:nvCxnSpPr>
      <xdr:spPr>
        <a:xfrm flipV="1">
          <a:off x="13703300" y="6644925"/>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125938</xdr:rowOff>
    </xdr:from>
    <xdr:to>
      <xdr:col>71</xdr:col>
      <xdr:colOff>177800</xdr:colOff>
      <xdr:row>38</xdr:row>
      <xdr:rowOff>137917</xdr:rowOff>
    </xdr:to>
    <xdr:cxnSp macro="">
      <xdr:nvCxnSpPr>
        <xdr:cNvPr id="531" name="直線コネクタ 530"/>
        <xdr:cNvCxnSpPr/>
      </xdr:nvCxnSpPr>
      <xdr:spPr>
        <a:xfrm>
          <a:off x="12814300" y="6641038"/>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88168</xdr:rowOff>
    </xdr:from>
    <xdr:to>
      <xdr:col>85</xdr:col>
      <xdr:colOff>177800</xdr:colOff>
      <xdr:row>39</xdr:row>
      <xdr:rowOff>18318</xdr:rowOff>
    </xdr:to>
    <xdr:sp macro="" textlink="">
      <xdr:nvSpPr>
        <xdr:cNvPr id="541" name="楕円 540"/>
        <xdr:cNvSpPr/>
      </xdr:nvSpPr>
      <xdr:spPr>
        <a:xfrm>
          <a:off x="162687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20143</xdr:rowOff>
    </xdr:from>
    <xdr:ext cx="313932" cy="259045"/>
    <xdr:sp macro="" textlink="">
      <xdr:nvSpPr>
        <xdr:cNvPr id="542" name="災害復旧事業費該当値テキスト"/>
        <xdr:cNvSpPr txBox="1"/>
      </xdr:nvSpPr>
      <xdr:spPr>
        <a:xfrm>
          <a:off x="16370300" y="6535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81539</xdr:rowOff>
    </xdr:from>
    <xdr:to>
      <xdr:col>81</xdr:col>
      <xdr:colOff>101600</xdr:colOff>
      <xdr:row>39</xdr:row>
      <xdr:rowOff>11689</xdr:rowOff>
    </xdr:to>
    <xdr:sp macro="" textlink="">
      <xdr:nvSpPr>
        <xdr:cNvPr id="543" name="楕円 542"/>
        <xdr:cNvSpPr/>
      </xdr:nvSpPr>
      <xdr:spPr>
        <a:xfrm>
          <a:off x="15430500" y="65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2816</xdr:rowOff>
    </xdr:from>
    <xdr:ext cx="378565" cy="259045"/>
    <xdr:sp macro="" textlink="">
      <xdr:nvSpPr>
        <xdr:cNvPr id="544" name="テキスト ボックス 543"/>
        <xdr:cNvSpPr txBox="1"/>
      </xdr:nvSpPr>
      <xdr:spPr>
        <a:xfrm>
          <a:off x="15292017" y="668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79025</xdr:rowOff>
    </xdr:from>
    <xdr:to>
      <xdr:col>76</xdr:col>
      <xdr:colOff>165100</xdr:colOff>
      <xdr:row>39</xdr:row>
      <xdr:rowOff>9175</xdr:rowOff>
    </xdr:to>
    <xdr:sp macro="" textlink="">
      <xdr:nvSpPr>
        <xdr:cNvPr id="545" name="楕円 544"/>
        <xdr:cNvSpPr/>
      </xdr:nvSpPr>
      <xdr:spPr>
        <a:xfrm>
          <a:off x="14541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302</xdr:rowOff>
    </xdr:from>
    <xdr:ext cx="378565" cy="259045"/>
    <xdr:sp macro="" textlink="">
      <xdr:nvSpPr>
        <xdr:cNvPr id="546" name="テキスト ボックス 545"/>
        <xdr:cNvSpPr txBox="1"/>
      </xdr:nvSpPr>
      <xdr:spPr>
        <a:xfrm>
          <a:off x="14403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87117</xdr:rowOff>
    </xdr:from>
    <xdr:to>
      <xdr:col>72</xdr:col>
      <xdr:colOff>38100</xdr:colOff>
      <xdr:row>39</xdr:row>
      <xdr:rowOff>17267</xdr:rowOff>
    </xdr:to>
    <xdr:sp macro="" textlink="">
      <xdr:nvSpPr>
        <xdr:cNvPr id="547" name="楕円 546"/>
        <xdr:cNvSpPr/>
      </xdr:nvSpPr>
      <xdr:spPr>
        <a:xfrm>
          <a:off x="13652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8394</xdr:rowOff>
    </xdr:from>
    <xdr:ext cx="313932" cy="259045"/>
    <xdr:sp macro="" textlink="">
      <xdr:nvSpPr>
        <xdr:cNvPr id="548" name="テキスト ボックス 547"/>
        <xdr:cNvSpPr txBox="1"/>
      </xdr:nvSpPr>
      <xdr:spPr>
        <a:xfrm>
          <a:off x="13546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75138</xdr:rowOff>
    </xdr:from>
    <xdr:to>
      <xdr:col>67</xdr:col>
      <xdr:colOff>101600</xdr:colOff>
      <xdr:row>39</xdr:row>
      <xdr:rowOff>5288</xdr:rowOff>
    </xdr:to>
    <xdr:sp macro="" textlink="">
      <xdr:nvSpPr>
        <xdr:cNvPr id="549" name="楕円 548"/>
        <xdr:cNvSpPr/>
      </xdr:nvSpPr>
      <xdr:spPr>
        <a:xfrm>
          <a:off x="12763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167865</xdr:rowOff>
    </xdr:from>
    <xdr:ext cx="378565" cy="259045"/>
    <xdr:sp macro="" textlink="">
      <xdr:nvSpPr>
        <xdr:cNvPr id="550" name="テキスト ボックス 549"/>
        <xdr:cNvSpPr txBox="1"/>
      </xdr:nvSpPr>
      <xdr:spPr>
        <a:xfrm>
          <a:off x="12625017" y="668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16002</xdr:rowOff>
    </xdr:from>
    <xdr:to>
      <xdr:col>85</xdr:col>
      <xdr:colOff>127000</xdr:colOff>
      <xdr:row>77</xdr:row>
      <xdr:rowOff>25819</xdr:rowOff>
    </xdr:to>
    <xdr:cxnSp macro="">
      <xdr:nvCxnSpPr>
        <xdr:cNvPr id="628" name="直線コネクタ 627"/>
        <xdr:cNvCxnSpPr/>
      </xdr:nvCxnSpPr>
      <xdr:spPr>
        <a:xfrm>
          <a:off x="15481300" y="13217652"/>
          <a:ext cx="8382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16002</xdr:rowOff>
    </xdr:from>
    <xdr:to>
      <xdr:col>81</xdr:col>
      <xdr:colOff>50800</xdr:colOff>
      <xdr:row>77</xdr:row>
      <xdr:rowOff>18644</xdr:rowOff>
    </xdr:to>
    <xdr:cxnSp macro="">
      <xdr:nvCxnSpPr>
        <xdr:cNvPr id="631" name="直線コネクタ 630"/>
        <xdr:cNvCxnSpPr/>
      </xdr:nvCxnSpPr>
      <xdr:spPr>
        <a:xfrm flipV="1">
          <a:off x="14592300" y="13217652"/>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17259</xdr:rowOff>
    </xdr:from>
    <xdr:to>
      <xdr:col>76</xdr:col>
      <xdr:colOff>114300</xdr:colOff>
      <xdr:row>77</xdr:row>
      <xdr:rowOff>18644</xdr:rowOff>
    </xdr:to>
    <xdr:cxnSp macro="">
      <xdr:nvCxnSpPr>
        <xdr:cNvPr id="634" name="直線コネクタ 633"/>
        <xdr:cNvCxnSpPr/>
      </xdr:nvCxnSpPr>
      <xdr:spPr>
        <a:xfrm>
          <a:off x="13703300" y="13218909"/>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163767</xdr:rowOff>
    </xdr:from>
    <xdr:to>
      <xdr:col>71</xdr:col>
      <xdr:colOff>177800</xdr:colOff>
      <xdr:row>77</xdr:row>
      <xdr:rowOff>17259</xdr:rowOff>
    </xdr:to>
    <xdr:cxnSp macro="">
      <xdr:nvCxnSpPr>
        <xdr:cNvPr id="637" name="直線コネクタ 636"/>
        <xdr:cNvCxnSpPr/>
      </xdr:nvCxnSpPr>
      <xdr:spPr>
        <a:xfrm>
          <a:off x="12814300" y="13193967"/>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146469</xdr:rowOff>
    </xdr:from>
    <xdr:to>
      <xdr:col>85</xdr:col>
      <xdr:colOff>177800</xdr:colOff>
      <xdr:row>77</xdr:row>
      <xdr:rowOff>76619</xdr:rowOff>
    </xdr:to>
    <xdr:sp macro="" textlink="">
      <xdr:nvSpPr>
        <xdr:cNvPr id="647" name="楕円 646"/>
        <xdr:cNvSpPr/>
      </xdr:nvSpPr>
      <xdr:spPr>
        <a:xfrm>
          <a:off x="16268700" y="131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124896</xdr:rowOff>
    </xdr:from>
    <xdr:ext cx="534377" cy="259045"/>
    <xdr:sp macro="" textlink="">
      <xdr:nvSpPr>
        <xdr:cNvPr id="648" name="公債費該当値テキスト"/>
        <xdr:cNvSpPr txBox="1"/>
      </xdr:nvSpPr>
      <xdr:spPr>
        <a:xfrm>
          <a:off x="16370300" y="131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136652</xdr:rowOff>
    </xdr:from>
    <xdr:to>
      <xdr:col>81</xdr:col>
      <xdr:colOff>101600</xdr:colOff>
      <xdr:row>77</xdr:row>
      <xdr:rowOff>66802</xdr:rowOff>
    </xdr:to>
    <xdr:sp macro="" textlink="">
      <xdr:nvSpPr>
        <xdr:cNvPr id="649" name="楕円 648"/>
        <xdr:cNvSpPr/>
      </xdr:nvSpPr>
      <xdr:spPr>
        <a:xfrm>
          <a:off x="15430500" y="131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57929</xdr:rowOff>
    </xdr:from>
    <xdr:ext cx="534377" cy="259045"/>
    <xdr:sp macro="" textlink="">
      <xdr:nvSpPr>
        <xdr:cNvPr id="650" name="テキスト ボックス 649"/>
        <xdr:cNvSpPr txBox="1"/>
      </xdr:nvSpPr>
      <xdr:spPr>
        <a:xfrm>
          <a:off x="15214111" y="132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139294</xdr:rowOff>
    </xdr:from>
    <xdr:to>
      <xdr:col>76</xdr:col>
      <xdr:colOff>165100</xdr:colOff>
      <xdr:row>77</xdr:row>
      <xdr:rowOff>69444</xdr:rowOff>
    </xdr:to>
    <xdr:sp macro="" textlink="">
      <xdr:nvSpPr>
        <xdr:cNvPr id="651" name="楕円 650"/>
        <xdr:cNvSpPr/>
      </xdr:nvSpPr>
      <xdr:spPr>
        <a:xfrm>
          <a:off x="14541500" y="131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60571</xdr:rowOff>
    </xdr:from>
    <xdr:ext cx="534377" cy="259045"/>
    <xdr:sp macro="" textlink="">
      <xdr:nvSpPr>
        <xdr:cNvPr id="652" name="テキスト ボックス 651"/>
        <xdr:cNvSpPr txBox="1"/>
      </xdr:nvSpPr>
      <xdr:spPr>
        <a:xfrm>
          <a:off x="14325111" y="132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137909</xdr:rowOff>
    </xdr:from>
    <xdr:to>
      <xdr:col>72</xdr:col>
      <xdr:colOff>38100</xdr:colOff>
      <xdr:row>77</xdr:row>
      <xdr:rowOff>68059</xdr:rowOff>
    </xdr:to>
    <xdr:sp macro="" textlink="">
      <xdr:nvSpPr>
        <xdr:cNvPr id="653" name="楕円 652"/>
        <xdr:cNvSpPr/>
      </xdr:nvSpPr>
      <xdr:spPr>
        <a:xfrm>
          <a:off x="13652500" y="1316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59186</xdr:rowOff>
    </xdr:from>
    <xdr:ext cx="534377" cy="259045"/>
    <xdr:sp macro="" textlink="">
      <xdr:nvSpPr>
        <xdr:cNvPr id="654" name="テキスト ボックス 653"/>
        <xdr:cNvSpPr txBox="1"/>
      </xdr:nvSpPr>
      <xdr:spPr>
        <a:xfrm>
          <a:off x="13436111" y="132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112967</xdr:rowOff>
    </xdr:from>
    <xdr:to>
      <xdr:col>67</xdr:col>
      <xdr:colOff>101600</xdr:colOff>
      <xdr:row>77</xdr:row>
      <xdr:rowOff>43117</xdr:rowOff>
    </xdr:to>
    <xdr:sp macro="" textlink="">
      <xdr:nvSpPr>
        <xdr:cNvPr id="655" name="楕円 654"/>
        <xdr:cNvSpPr/>
      </xdr:nvSpPr>
      <xdr:spPr>
        <a:xfrm>
          <a:off x="12763500" y="131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34244</xdr:rowOff>
    </xdr:from>
    <xdr:ext cx="534377" cy="259045"/>
    <xdr:sp macro="" textlink="">
      <xdr:nvSpPr>
        <xdr:cNvPr id="656" name="テキスト ボックス 655"/>
        <xdr:cNvSpPr txBox="1"/>
      </xdr:nvSpPr>
      <xdr:spPr>
        <a:xfrm>
          <a:off x="12547111" y="132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131014</xdr:rowOff>
    </xdr:from>
    <xdr:to>
      <xdr:col>85</xdr:col>
      <xdr:colOff>127000</xdr:colOff>
      <xdr:row>98</xdr:row>
      <xdr:rowOff>35192</xdr:rowOff>
    </xdr:to>
    <xdr:cxnSp macro="">
      <xdr:nvCxnSpPr>
        <xdr:cNvPr id="685" name="直線コネクタ 684"/>
        <xdr:cNvCxnSpPr/>
      </xdr:nvCxnSpPr>
      <xdr:spPr>
        <a:xfrm>
          <a:off x="15481300" y="16761664"/>
          <a:ext cx="8382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131014</xdr:rowOff>
    </xdr:from>
    <xdr:to>
      <xdr:col>81</xdr:col>
      <xdr:colOff>50800</xdr:colOff>
      <xdr:row>98</xdr:row>
      <xdr:rowOff>65506</xdr:rowOff>
    </xdr:to>
    <xdr:cxnSp macro="">
      <xdr:nvCxnSpPr>
        <xdr:cNvPr id="688" name="直線コネクタ 687"/>
        <xdr:cNvCxnSpPr/>
      </xdr:nvCxnSpPr>
      <xdr:spPr>
        <a:xfrm flipV="1">
          <a:off x="14592300" y="16761664"/>
          <a:ext cx="889000" cy="10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58674</xdr:rowOff>
    </xdr:from>
    <xdr:to>
      <xdr:col>76</xdr:col>
      <xdr:colOff>114300</xdr:colOff>
      <xdr:row>98</xdr:row>
      <xdr:rowOff>65506</xdr:rowOff>
    </xdr:to>
    <xdr:cxnSp macro="">
      <xdr:nvCxnSpPr>
        <xdr:cNvPr id="691" name="直線コネクタ 690"/>
        <xdr:cNvCxnSpPr/>
      </xdr:nvCxnSpPr>
      <xdr:spPr>
        <a:xfrm>
          <a:off x="13703300" y="16860774"/>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157366</xdr:rowOff>
    </xdr:from>
    <xdr:to>
      <xdr:col>71</xdr:col>
      <xdr:colOff>177800</xdr:colOff>
      <xdr:row>98</xdr:row>
      <xdr:rowOff>58674</xdr:rowOff>
    </xdr:to>
    <xdr:cxnSp macro="">
      <xdr:nvCxnSpPr>
        <xdr:cNvPr id="694" name="直線コネクタ 693"/>
        <xdr:cNvCxnSpPr/>
      </xdr:nvCxnSpPr>
      <xdr:spPr>
        <a:xfrm>
          <a:off x="12814300" y="16273666"/>
          <a:ext cx="889000" cy="58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155842</xdr:rowOff>
    </xdr:from>
    <xdr:to>
      <xdr:col>85</xdr:col>
      <xdr:colOff>177800</xdr:colOff>
      <xdr:row>98</xdr:row>
      <xdr:rowOff>85992</xdr:rowOff>
    </xdr:to>
    <xdr:sp macro="" textlink="">
      <xdr:nvSpPr>
        <xdr:cNvPr id="704" name="楕円 703"/>
        <xdr:cNvSpPr/>
      </xdr:nvSpPr>
      <xdr:spPr>
        <a:xfrm>
          <a:off x="16268700" y="167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134269</xdr:rowOff>
    </xdr:from>
    <xdr:ext cx="534377" cy="259045"/>
    <xdr:sp macro="" textlink="">
      <xdr:nvSpPr>
        <xdr:cNvPr id="705" name="積立金該当値テキスト"/>
        <xdr:cNvSpPr txBox="1"/>
      </xdr:nvSpPr>
      <xdr:spPr>
        <a:xfrm>
          <a:off x="16370300" y="167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80214</xdr:rowOff>
    </xdr:from>
    <xdr:to>
      <xdr:col>81</xdr:col>
      <xdr:colOff>101600</xdr:colOff>
      <xdr:row>98</xdr:row>
      <xdr:rowOff>10364</xdr:rowOff>
    </xdr:to>
    <xdr:sp macro="" textlink="">
      <xdr:nvSpPr>
        <xdr:cNvPr id="706" name="楕円 705"/>
        <xdr:cNvSpPr/>
      </xdr:nvSpPr>
      <xdr:spPr>
        <a:xfrm>
          <a:off x="154305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1491</xdr:rowOff>
    </xdr:from>
    <xdr:ext cx="534377" cy="259045"/>
    <xdr:sp macro="" textlink="">
      <xdr:nvSpPr>
        <xdr:cNvPr id="707" name="テキスト ボックス 706"/>
        <xdr:cNvSpPr txBox="1"/>
      </xdr:nvSpPr>
      <xdr:spPr>
        <a:xfrm>
          <a:off x="15214111" y="168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14706</xdr:rowOff>
    </xdr:from>
    <xdr:to>
      <xdr:col>76</xdr:col>
      <xdr:colOff>165100</xdr:colOff>
      <xdr:row>98</xdr:row>
      <xdr:rowOff>116306</xdr:rowOff>
    </xdr:to>
    <xdr:sp macro="" textlink="">
      <xdr:nvSpPr>
        <xdr:cNvPr id="708" name="楕円 707"/>
        <xdr:cNvSpPr/>
      </xdr:nvSpPr>
      <xdr:spPr>
        <a:xfrm>
          <a:off x="14541500" y="168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107433</xdr:rowOff>
    </xdr:from>
    <xdr:ext cx="534377" cy="259045"/>
    <xdr:sp macro="" textlink="">
      <xdr:nvSpPr>
        <xdr:cNvPr id="709" name="テキスト ボックス 708"/>
        <xdr:cNvSpPr txBox="1"/>
      </xdr:nvSpPr>
      <xdr:spPr>
        <a:xfrm>
          <a:off x="14325111" y="169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7874</xdr:rowOff>
    </xdr:from>
    <xdr:to>
      <xdr:col>72</xdr:col>
      <xdr:colOff>38100</xdr:colOff>
      <xdr:row>98</xdr:row>
      <xdr:rowOff>109474</xdr:rowOff>
    </xdr:to>
    <xdr:sp macro="" textlink="">
      <xdr:nvSpPr>
        <xdr:cNvPr id="710" name="楕円 709"/>
        <xdr:cNvSpPr/>
      </xdr:nvSpPr>
      <xdr:spPr>
        <a:xfrm>
          <a:off x="13652500" y="168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126001</xdr:rowOff>
    </xdr:from>
    <xdr:ext cx="534377" cy="259045"/>
    <xdr:sp macro="" textlink="">
      <xdr:nvSpPr>
        <xdr:cNvPr id="711" name="テキスト ボックス 710"/>
        <xdr:cNvSpPr txBox="1"/>
      </xdr:nvSpPr>
      <xdr:spPr>
        <a:xfrm>
          <a:off x="13436111" y="165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106566</xdr:rowOff>
    </xdr:from>
    <xdr:to>
      <xdr:col>67</xdr:col>
      <xdr:colOff>101600</xdr:colOff>
      <xdr:row>95</xdr:row>
      <xdr:rowOff>36716</xdr:rowOff>
    </xdr:to>
    <xdr:sp macro="" textlink="">
      <xdr:nvSpPr>
        <xdr:cNvPr id="712" name="楕円 711"/>
        <xdr:cNvSpPr/>
      </xdr:nvSpPr>
      <xdr:spPr>
        <a:xfrm>
          <a:off x="12763500" y="162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53243</xdr:rowOff>
    </xdr:from>
    <xdr:ext cx="534377" cy="259045"/>
    <xdr:sp macro="" textlink="">
      <xdr:nvSpPr>
        <xdr:cNvPr id="713" name="テキスト ボックス 712"/>
        <xdr:cNvSpPr txBox="1"/>
      </xdr:nvSpPr>
      <xdr:spPr>
        <a:xfrm>
          <a:off x="12547111" y="159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83856</xdr:rowOff>
    </xdr:from>
    <xdr:to>
      <xdr:col>116</xdr:col>
      <xdr:colOff>63500</xdr:colOff>
      <xdr:row>39</xdr:row>
      <xdr:rowOff>88265</xdr:rowOff>
    </xdr:to>
    <xdr:cxnSp macro="">
      <xdr:nvCxnSpPr>
        <xdr:cNvPr id="744" name="直線コネクタ 743"/>
        <xdr:cNvCxnSpPr/>
      </xdr:nvCxnSpPr>
      <xdr:spPr>
        <a:xfrm flipV="1">
          <a:off x="21323300" y="6770406"/>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88265</xdr:rowOff>
    </xdr:from>
    <xdr:to>
      <xdr:col>111</xdr:col>
      <xdr:colOff>177800</xdr:colOff>
      <xdr:row>39</xdr:row>
      <xdr:rowOff>89571</xdr:rowOff>
    </xdr:to>
    <xdr:cxnSp macro="">
      <xdr:nvCxnSpPr>
        <xdr:cNvPr id="747" name="直線コネクタ 746"/>
        <xdr:cNvCxnSpPr/>
      </xdr:nvCxnSpPr>
      <xdr:spPr>
        <a:xfrm flipV="1">
          <a:off x="20434300" y="677481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156192</xdr:rowOff>
    </xdr:from>
    <xdr:to>
      <xdr:col>107</xdr:col>
      <xdr:colOff>50800</xdr:colOff>
      <xdr:row>39</xdr:row>
      <xdr:rowOff>89571</xdr:rowOff>
    </xdr:to>
    <xdr:cxnSp macro="">
      <xdr:nvCxnSpPr>
        <xdr:cNvPr id="750" name="直線コネクタ 749"/>
        <xdr:cNvCxnSpPr/>
      </xdr:nvCxnSpPr>
      <xdr:spPr>
        <a:xfrm>
          <a:off x="19545300" y="6499842"/>
          <a:ext cx="889000" cy="27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7112</xdr:rowOff>
    </xdr:from>
    <xdr:to>
      <xdr:col>102</xdr:col>
      <xdr:colOff>114300</xdr:colOff>
      <xdr:row>37</xdr:row>
      <xdr:rowOff>156192</xdr:rowOff>
    </xdr:to>
    <xdr:cxnSp macro="">
      <xdr:nvCxnSpPr>
        <xdr:cNvPr id="753" name="直線コネクタ 752"/>
        <xdr:cNvCxnSpPr/>
      </xdr:nvCxnSpPr>
      <xdr:spPr>
        <a:xfrm>
          <a:off x="18656300" y="6350762"/>
          <a:ext cx="889000" cy="1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33056</xdr:rowOff>
    </xdr:from>
    <xdr:to>
      <xdr:col>116</xdr:col>
      <xdr:colOff>114300</xdr:colOff>
      <xdr:row>39</xdr:row>
      <xdr:rowOff>134656</xdr:rowOff>
    </xdr:to>
    <xdr:sp macro="" textlink="">
      <xdr:nvSpPr>
        <xdr:cNvPr id="763" name="楕円 762"/>
        <xdr:cNvSpPr/>
      </xdr:nvSpPr>
      <xdr:spPr>
        <a:xfrm>
          <a:off x="221107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119433</xdr:rowOff>
    </xdr:from>
    <xdr:ext cx="313932" cy="259045"/>
    <xdr:sp macro="" textlink="">
      <xdr:nvSpPr>
        <xdr:cNvPr id="764" name="投資及び出資金該当値テキスト"/>
        <xdr:cNvSpPr txBox="1"/>
      </xdr:nvSpPr>
      <xdr:spPr>
        <a:xfrm>
          <a:off x="22212300" y="663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37465</xdr:rowOff>
    </xdr:from>
    <xdr:to>
      <xdr:col>112</xdr:col>
      <xdr:colOff>38100</xdr:colOff>
      <xdr:row>39</xdr:row>
      <xdr:rowOff>139065</xdr:rowOff>
    </xdr:to>
    <xdr:sp macro="" textlink="">
      <xdr:nvSpPr>
        <xdr:cNvPr id="765" name="楕円 764"/>
        <xdr:cNvSpPr/>
      </xdr:nvSpPr>
      <xdr:spPr>
        <a:xfrm>
          <a:off x="21272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130192</xdr:rowOff>
    </xdr:from>
    <xdr:ext cx="313932" cy="259045"/>
    <xdr:sp macro="" textlink="">
      <xdr:nvSpPr>
        <xdr:cNvPr id="766" name="テキスト ボックス 765"/>
        <xdr:cNvSpPr txBox="1"/>
      </xdr:nvSpPr>
      <xdr:spPr>
        <a:xfrm>
          <a:off x="21166333" y="68167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38771</xdr:rowOff>
    </xdr:from>
    <xdr:to>
      <xdr:col>107</xdr:col>
      <xdr:colOff>101600</xdr:colOff>
      <xdr:row>39</xdr:row>
      <xdr:rowOff>140371</xdr:rowOff>
    </xdr:to>
    <xdr:sp macro="" textlink="">
      <xdr:nvSpPr>
        <xdr:cNvPr id="767" name="楕円 766"/>
        <xdr:cNvSpPr/>
      </xdr:nvSpPr>
      <xdr:spPr>
        <a:xfrm>
          <a:off x="203835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131498</xdr:rowOff>
    </xdr:from>
    <xdr:ext cx="313932" cy="259045"/>
    <xdr:sp macro="" textlink="">
      <xdr:nvSpPr>
        <xdr:cNvPr id="768" name="テキスト ボックス 767"/>
        <xdr:cNvSpPr txBox="1"/>
      </xdr:nvSpPr>
      <xdr:spPr>
        <a:xfrm>
          <a:off x="20277333" y="68180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105392</xdr:rowOff>
    </xdr:from>
    <xdr:to>
      <xdr:col>102</xdr:col>
      <xdr:colOff>165100</xdr:colOff>
      <xdr:row>38</xdr:row>
      <xdr:rowOff>35542</xdr:rowOff>
    </xdr:to>
    <xdr:sp macro="" textlink="">
      <xdr:nvSpPr>
        <xdr:cNvPr id="769" name="楕円 768"/>
        <xdr:cNvSpPr/>
      </xdr:nvSpPr>
      <xdr:spPr>
        <a:xfrm>
          <a:off x="19494500" y="64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52069</xdr:rowOff>
    </xdr:from>
    <xdr:ext cx="469744" cy="259045"/>
    <xdr:sp macro="" textlink="">
      <xdr:nvSpPr>
        <xdr:cNvPr id="770" name="テキスト ボックス 769"/>
        <xdr:cNvSpPr txBox="1"/>
      </xdr:nvSpPr>
      <xdr:spPr>
        <a:xfrm>
          <a:off x="19310428" y="622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127762</xdr:rowOff>
    </xdr:from>
    <xdr:to>
      <xdr:col>98</xdr:col>
      <xdr:colOff>38100</xdr:colOff>
      <xdr:row>37</xdr:row>
      <xdr:rowOff>57912</xdr:rowOff>
    </xdr:to>
    <xdr:sp macro="" textlink="">
      <xdr:nvSpPr>
        <xdr:cNvPr id="771" name="楕円 770"/>
        <xdr:cNvSpPr/>
      </xdr:nvSpPr>
      <xdr:spPr>
        <a:xfrm>
          <a:off x="18605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74439</xdr:rowOff>
    </xdr:from>
    <xdr:ext cx="469744" cy="259045"/>
    <xdr:sp macro="" textlink="">
      <xdr:nvSpPr>
        <xdr:cNvPr id="772" name="テキスト ボックス 771"/>
        <xdr:cNvSpPr txBox="1"/>
      </xdr:nvSpPr>
      <xdr:spPr>
        <a:xfrm>
          <a:off x="18421428"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24791</xdr:rowOff>
    </xdr:from>
    <xdr:to>
      <xdr:col>116</xdr:col>
      <xdr:colOff>63500</xdr:colOff>
      <xdr:row>59</xdr:row>
      <xdr:rowOff>24981</xdr:rowOff>
    </xdr:to>
    <xdr:cxnSp macro="">
      <xdr:nvCxnSpPr>
        <xdr:cNvPr id="801" name="直線コネクタ 800"/>
        <xdr:cNvCxnSpPr/>
      </xdr:nvCxnSpPr>
      <xdr:spPr>
        <a:xfrm>
          <a:off x="21323300" y="1014034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24638</xdr:rowOff>
    </xdr:from>
    <xdr:to>
      <xdr:col>111</xdr:col>
      <xdr:colOff>177800</xdr:colOff>
      <xdr:row>59</xdr:row>
      <xdr:rowOff>24791</xdr:rowOff>
    </xdr:to>
    <xdr:cxnSp macro="">
      <xdr:nvCxnSpPr>
        <xdr:cNvPr id="804" name="直線コネクタ 803"/>
        <xdr:cNvCxnSpPr/>
      </xdr:nvCxnSpPr>
      <xdr:spPr>
        <a:xfrm>
          <a:off x="20434300" y="1014018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24333</xdr:rowOff>
    </xdr:from>
    <xdr:to>
      <xdr:col>107</xdr:col>
      <xdr:colOff>50800</xdr:colOff>
      <xdr:row>59</xdr:row>
      <xdr:rowOff>24638</xdr:rowOff>
    </xdr:to>
    <xdr:cxnSp macro="">
      <xdr:nvCxnSpPr>
        <xdr:cNvPr id="807" name="直線コネクタ 806"/>
        <xdr:cNvCxnSpPr/>
      </xdr:nvCxnSpPr>
      <xdr:spPr>
        <a:xfrm>
          <a:off x="19545300" y="1013988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23838</xdr:rowOff>
    </xdr:from>
    <xdr:to>
      <xdr:col>102</xdr:col>
      <xdr:colOff>114300</xdr:colOff>
      <xdr:row>59</xdr:row>
      <xdr:rowOff>24333</xdr:rowOff>
    </xdr:to>
    <xdr:cxnSp macro="">
      <xdr:nvCxnSpPr>
        <xdr:cNvPr id="810" name="直線コネクタ 809"/>
        <xdr:cNvCxnSpPr/>
      </xdr:nvCxnSpPr>
      <xdr:spPr>
        <a:xfrm>
          <a:off x="18656300" y="1013938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145631</xdr:rowOff>
    </xdr:from>
    <xdr:to>
      <xdr:col>116</xdr:col>
      <xdr:colOff>114300</xdr:colOff>
      <xdr:row>59</xdr:row>
      <xdr:rowOff>75781</xdr:rowOff>
    </xdr:to>
    <xdr:sp macro="" textlink="">
      <xdr:nvSpPr>
        <xdr:cNvPr id="820" name="楕円 819"/>
        <xdr:cNvSpPr/>
      </xdr:nvSpPr>
      <xdr:spPr>
        <a:xfrm>
          <a:off x="22110700" y="100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1" name="貸付金該当値テキスト"/>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145441</xdr:rowOff>
    </xdr:from>
    <xdr:to>
      <xdr:col>112</xdr:col>
      <xdr:colOff>38100</xdr:colOff>
      <xdr:row>59</xdr:row>
      <xdr:rowOff>75591</xdr:rowOff>
    </xdr:to>
    <xdr:sp macro="" textlink="">
      <xdr:nvSpPr>
        <xdr:cNvPr id="822" name="楕円 821"/>
        <xdr:cNvSpPr/>
      </xdr:nvSpPr>
      <xdr:spPr>
        <a:xfrm>
          <a:off x="21272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66718</xdr:rowOff>
    </xdr:from>
    <xdr:ext cx="378565" cy="259045"/>
    <xdr:sp macro="" textlink="">
      <xdr:nvSpPr>
        <xdr:cNvPr id="823" name="テキスト ボックス 822"/>
        <xdr:cNvSpPr txBox="1"/>
      </xdr:nvSpPr>
      <xdr:spPr>
        <a:xfrm>
          <a:off x="21134017" y="101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145288</xdr:rowOff>
    </xdr:from>
    <xdr:to>
      <xdr:col>107</xdr:col>
      <xdr:colOff>101600</xdr:colOff>
      <xdr:row>59</xdr:row>
      <xdr:rowOff>75438</xdr:rowOff>
    </xdr:to>
    <xdr:sp macro="" textlink="">
      <xdr:nvSpPr>
        <xdr:cNvPr id="824" name="楕円 823"/>
        <xdr:cNvSpPr/>
      </xdr:nvSpPr>
      <xdr:spPr>
        <a:xfrm>
          <a:off x="20383500" y="100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66565</xdr:rowOff>
    </xdr:from>
    <xdr:ext cx="378565" cy="259045"/>
    <xdr:sp macro="" textlink="">
      <xdr:nvSpPr>
        <xdr:cNvPr id="825" name="テキスト ボックス 824"/>
        <xdr:cNvSpPr txBox="1"/>
      </xdr:nvSpPr>
      <xdr:spPr>
        <a:xfrm>
          <a:off x="20245017" y="1018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144983</xdr:rowOff>
    </xdr:from>
    <xdr:to>
      <xdr:col>102</xdr:col>
      <xdr:colOff>165100</xdr:colOff>
      <xdr:row>59</xdr:row>
      <xdr:rowOff>75133</xdr:rowOff>
    </xdr:to>
    <xdr:sp macro="" textlink="">
      <xdr:nvSpPr>
        <xdr:cNvPr id="826" name="楕円 825"/>
        <xdr:cNvSpPr/>
      </xdr:nvSpPr>
      <xdr:spPr>
        <a:xfrm>
          <a:off x="194945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66260</xdr:rowOff>
    </xdr:from>
    <xdr:ext cx="378565" cy="259045"/>
    <xdr:sp macro="" textlink="">
      <xdr:nvSpPr>
        <xdr:cNvPr id="827" name="テキスト ボックス 826"/>
        <xdr:cNvSpPr txBox="1"/>
      </xdr:nvSpPr>
      <xdr:spPr>
        <a:xfrm>
          <a:off x="19356017" y="1018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144488</xdr:rowOff>
    </xdr:from>
    <xdr:to>
      <xdr:col>98</xdr:col>
      <xdr:colOff>38100</xdr:colOff>
      <xdr:row>59</xdr:row>
      <xdr:rowOff>74638</xdr:rowOff>
    </xdr:to>
    <xdr:sp macro="" textlink="">
      <xdr:nvSpPr>
        <xdr:cNvPr id="828" name="楕円 827"/>
        <xdr:cNvSpPr/>
      </xdr:nvSpPr>
      <xdr:spPr>
        <a:xfrm>
          <a:off x="18605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65765</xdr:rowOff>
    </xdr:from>
    <xdr:ext cx="378565" cy="259045"/>
    <xdr:sp macro="" textlink="">
      <xdr:nvSpPr>
        <xdr:cNvPr id="829" name="テキスト ボックス 828"/>
        <xdr:cNvSpPr txBox="1"/>
      </xdr:nvSpPr>
      <xdr:spPr>
        <a:xfrm>
          <a:off x="18467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133104</xdr:rowOff>
    </xdr:from>
    <xdr:to>
      <xdr:col>116</xdr:col>
      <xdr:colOff>63500</xdr:colOff>
      <xdr:row>76</xdr:row>
      <xdr:rowOff>136271</xdr:rowOff>
    </xdr:to>
    <xdr:cxnSp macro="">
      <xdr:nvCxnSpPr>
        <xdr:cNvPr id="861" name="直線コネクタ 860"/>
        <xdr:cNvCxnSpPr/>
      </xdr:nvCxnSpPr>
      <xdr:spPr>
        <a:xfrm>
          <a:off x="21323300" y="13163304"/>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133104</xdr:rowOff>
    </xdr:from>
    <xdr:to>
      <xdr:col>111</xdr:col>
      <xdr:colOff>177800</xdr:colOff>
      <xdr:row>76</xdr:row>
      <xdr:rowOff>137218</xdr:rowOff>
    </xdr:to>
    <xdr:cxnSp macro="">
      <xdr:nvCxnSpPr>
        <xdr:cNvPr id="864" name="直線コネクタ 863"/>
        <xdr:cNvCxnSpPr/>
      </xdr:nvCxnSpPr>
      <xdr:spPr>
        <a:xfrm flipV="1">
          <a:off x="20434300" y="1316330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137218</xdr:rowOff>
    </xdr:from>
    <xdr:to>
      <xdr:col>107</xdr:col>
      <xdr:colOff>50800</xdr:colOff>
      <xdr:row>77</xdr:row>
      <xdr:rowOff>13807</xdr:rowOff>
    </xdr:to>
    <xdr:cxnSp macro="">
      <xdr:nvCxnSpPr>
        <xdr:cNvPr id="867" name="直線コネクタ 866"/>
        <xdr:cNvCxnSpPr/>
      </xdr:nvCxnSpPr>
      <xdr:spPr>
        <a:xfrm flipV="1">
          <a:off x="19545300" y="13167418"/>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13807</xdr:rowOff>
    </xdr:from>
    <xdr:to>
      <xdr:col>102</xdr:col>
      <xdr:colOff>114300</xdr:colOff>
      <xdr:row>77</xdr:row>
      <xdr:rowOff>39998</xdr:rowOff>
    </xdr:to>
    <xdr:cxnSp macro="">
      <xdr:nvCxnSpPr>
        <xdr:cNvPr id="870" name="直線コネクタ 869"/>
        <xdr:cNvCxnSpPr/>
      </xdr:nvCxnSpPr>
      <xdr:spPr>
        <a:xfrm flipV="1">
          <a:off x="18656300" y="13215457"/>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85471</xdr:rowOff>
    </xdr:from>
    <xdr:to>
      <xdr:col>116</xdr:col>
      <xdr:colOff>114300</xdr:colOff>
      <xdr:row>77</xdr:row>
      <xdr:rowOff>15621</xdr:rowOff>
    </xdr:to>
    <xdr:sp macro="" textlink="">
      <xdr:nvSpPr>
        <xdr:cNvPr id="880" name="楕円 879"/>
        <xdr:cNvSpPr/>
      </xdr:nvSpPr>
      <xdr:spPr>
        <a:xfrm>
          <a:off x="221107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63898</xdr:rowOff>
    </xdr:from>
    <xdr:ext cx="534377" cy="259045"/>
    <xdr:sp macro="" textlink="">
      <xdr:nvSpPr>
        <xdr:cNvPr id="881" name="繰出金該当値テキスト"/>
        <xdr:cNvSpPr txBox="1"/>
      </xdr:nvSpPr>
      <xdr:spPr>
        <a:xfrm>
          <a:off x="22212300" y="130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82304</xdr:rowOff>
    </xdr:from>
    <xdr:to>
      <xdr:col>112</xdr:col>
      <xdr:colOff>38100</xdr:colOff>
      <xdr:row>77</xdr:row>
      <xdr:rowOff>12454</xdr:rowOff>
    </xdr:to>
    <xdr:sp macro="" textlink="">
      <xdr:nvSpPr>
        <xdr:cNvPr id="882" name="楕円 881"/>
        <xdr:cNvSpPr/>
      </xdr:nvSpPr>
      <xdr:spPr>
        <a:xfrm>
          <a:off x="21272500" y="131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3581</xdr:rowOff>
    </xdr:from>
    <xdr:ext cx="534377" cy="259045"/>
    <xdr:sp macro="" textlink="">
      <xdr:nvSpPr>
        <xdr:cNvPr id="883" name="テキスト ボックス 882"/>
        <xdr:cNvSpPr txBox="1"/>
      </xdr:nvSpPr>
      <xdr:spPr>
        <a:xfrm>
          <a:off x="21056111" y="1320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86418</xdr:rowOff>
    </xdr:from>
    <xdr:to>
      <xdr:col>107</xdr:col>
      <xdr:colOff>101600</xdr:colOff>
      <xdr:row>77</xdr:row>
      <xdr:rowOff>16568</xdr:rowOff>
    </xdr:to>
    <xdr:sp macro="" textlink="">
      <xdr:nvSpPr>
        <xdr:cNvPr id="884" name="楕円 883"/>
        <xdr:cNvSpPr/>
      </xdr:nvSpPr>
      <xdr:spPr>
        <a:xfrm>
          <a:off x="20383500" y="13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7695</xdr:rowOff>
    </xdr:from>
    <xdr:ext cx="534377" cy="259045"/>
    <xdr:sp macro="" textlink="">
      <xdr:nvSpPr>
        <xdr:cNvPr id="885" name="テキスト ボックス 884"/>
        <xdr:cNvSpPr txBox="1"/>
      </xdr:nvSpPr>
      <xdr:spPr>
        <a:xfrm>
          <a:off x="20167111" y="132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134457</xdr:rowOff>
    </xdr:from>
    <xdr:to>
      <xdr:col>102</xdr:col>
      <xdr:colOff>165100</xdr:colOff>
      <xdr:row>77</xdr:row>
      <xdr:rowOff>64607</xdr:rowOff>
    </xdr:to>
    <xdr:sp macro="" textlink="">
      <xdr:nvSpPr>
        <xdr:cNvPr id="886" name="楕円 885"/>
        <xdr:cNvSpPr/>
      </xdr:nvSpPr>
      <xdr:spPr>
        <a:xfrm>
          <a:off x="19494500" y="131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55734</xdr:rowOff>
    </xdr:from>
    <xdr:ext cx="534377" cy="259045"/>
    <xdr:sp macro="" textlink="">
      <xdr:nvSpPr>
        <xdr:cNvPr id="887" name="テキスト ボックス 886"/>
        <xdr:cNvSpPr txBox="1"/>
      </xdr:nvSpPr>
      <xdr:spPr>
        <a:xfrm>
          <a:off x="19278111" y="132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160648</xdr:rowOff>
    </xdr:from>
    <xdr:to>
      <xdr:col>98</xdr:col>
      <xdr:colOff>38100</xdr:colOff>
      <xdr:row>77</xdr:row>
      <xdr:rowOff>90798</xdr:rowOff>
    </xdr:to>
    <xdr:sp macro="" textlink="">
      <xdr:nvSpPr>
        <xdr:cNvPr id="888" name="楕円 887"/>
        <xdr:cNvSpPr/>
      </xdr:nvSpPr>
      <xdr:spPr>
        <a:xfrm>
          <a:off x="18605500" y="131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81925</xdr:rowOff>
    </xdr:from>
    <xdr:ext cx="534377" cy="259045"/>
    <xdr:sp macro="" textlink="">
      <xdr:nvSpPr>
        <xdr:cNvPr id="889" name="テキスト ボックス 888"/>
        <xdr:cNvSpPr txBox="1"/>
      </xdr:nvSpPr>
      <xdr:spPr>
        <a:xfrm>
          <a:off x="18389111" y="132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419,611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44,565</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円となっており、類似団体の平均より低い水準を維持している。これは職員数を抑制してきた一方、人口が急増していることによるものである。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118,428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18,239</a:t>
          </a:r>
          <a:r>
            <a:rPr kumimoji="1" lang="ja-JP" altLang="en-US" sz="1300">
              <a:latin typeface="ＭＳ Ｐゴシック" panose="020B0600070205080204" pitchFamily="50" charset="-128"/>
              <a:ea typeface="ＭＳ Ｐゴシック" panose="020B0600070205080204" pitchFamily="50" charset="-128"/>
            </a:rPr>
            <a:t>円減少している。主な要因として、子育て世帯臨時特別給付金支給事業が</a:t>
          </a:r>
          <a:r>
            <a:rPr kumimoji="1" lang="en-US" altLang="ja-JP" sz="1300">
              <a:latin typeface="ＭＳ Ｐゴシック" panose="020B0600070205080204" pitchFamily="50" charset="-128"/>
              <a:ea typeface="ＭＳ Ｐゴシック" panose="020B0600070205080204" pitchFamily="50" charset="-128"/>
            </a:rPr>
            <a:t>1,272,600</a:t>
          </a:r>
          <a:r>
            <a:rPr kumimoji="1" lang="ja-JP" altLang="en-US" sz="1300">
              <a:latin typeface="ＭＳ Ｐゴシック" panose="020B0600070205080204" pitchFamily="50" charset="-128"/>
              <a:ea typeface="ＭＳ Ｐゴシック" panose="020B0600070205080204" pitchFamily="50" charset="-128"/>
            </a:rPr>
            <a:t>千円皆減、住民税非課税世帯等臨時特別給付金事業が</a:t>
          </a:r>
          <a:r>
            <a:rPr kumimoji="1" lang="en-US" altLang="ja-JP" sz="1300">
              <a:latin typeface="ＭＳ Ｐゴシック" panose="020B0600070205080204" pitchFamily="50" charset="-128"/>
              <a:ea typeface="ＭＳ Ｐゴシック" panose="020B0600070205080204" pitchFamily="50" charset="-128"/>
            </a:rPr>
            <a:t>426,400</a:t>
          </a:r>
          <a:r>
            <a:rPr kumimoji="1" lang="ja-JP" altLang="en-US" sz="1300">
              <a:latin typeface="ＭＳ Ｐゴシック" panose="020B0600070205080204" pitchFamily="50" charset="-128"/>
              <a:ea typeface="ＭＳ Ｐゴシック" panose="020B0600070205080204" pitchFamily="50" charset="-128"/>
            </a:rPr>
            <a:t>千円減額となったことが挙げられる。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53,949</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7,361</a:t>
          </a:r>
          <a:r>
            <a:rPr kumimoji="1" lang="ja-JP" altLang="en-US" sz="1300">
              <a:latin typeface="ＭＳ Ｐゴシック" panose="020B0600070205080204" pitchFamily="50" charset="-128"/>
              <a:ea typeface="ＭＳ Ｐゴシック" panose="020B0600070205080204" pitchFamily="50" charset="-128"/>
            </a:rPr>
            <a:t>円増加した。主な要因として、子育て応援食育推進事業が</a:t>
          </a:r>
          <a:r>
            <a:rPr kumimoji="1" lang="en-US" altLang="ja-JP" sz="1300">
              <a:latin typeface="ＭＳ Ｐゴシック" panose="020B0600070205080204" pitchFamily="50" charset="-128"/>
              <a:ea typeface="ＭＳ Ｐゴシック" panose="020B0600070205080204" pitchFamily="50" charset="-128"/>
            </a:rPr>
            <a:t>63,112</a:t>
          </a:r>
          <a:r>
            <a:rPr kumimoji="1" lang="ja-JP" altLang="en-US" sz="1300">
              <a:latin typeface="ＭＳ Ｐゴシック" panose="020B0600070205080204" pitchFamily="50" charset="-128"/>
              <a:ea typeface="ＭＳ Ｐゴシック" panose="020B0600070205080204" pitchFamily="50" charset="-128"/>
            </a:rPr>
            <a:t>千円、住民税非課税世帯等臨時特別給付金事業費補助金返還金が</a:t>
          </a:r>
          <a:r>
            <a:rPr kumimoji="1" lang="en-US" altLang="ja-JP" sz="1300">
              <a:latin typeface="ＭＳ Ｐゴシック" panose="020B0600070205080204" pitchFamily="50" charset="-128"/>
              <a:ea typeface="ＭＳ Ｐゴシック" panose="020B0600070205080204" pitchFamily="50" charset="-128"/>
            </a:rPr>
            <a:t>56,087</a:t>
          </a:r>
          <a:r>
            <a:rPr kumimoji="1" lang="ja-JP" altLang="en-US" sz="1300">
              <a:latin typeface="ＭＳ Ｐゴシック" panose="020B0600070205080204" pitchFamily="50" charset="-128"/>
              <a:ea typeface="ＭＳ Ｐゴシック" panose="020B0600070205080204" pitchFamily="50" charset="-128"/>
            </a:rPr>
            <a:t>千円、福祉施設等物価高騰対策事業が</a:t>
          </a:r>
          <a:r>
            <a:rPr kumimoji="1" lang="en-US" altLang="ja-JP" sz="1300">
              <a:latin typeface="ＭＳ Ｐゴシック" panose="020B0600070205080204" pitchFamily="50" charset="-128"/>
              <a:ea typeface="ＭＳ Ｐゴシック" panose="020B0600070205080204" pitchFamily="50" charset="-128"/>
            </a:rPr>
            <a:t>45,148</a:t>
          </a:r>
          <a:r>
            <a:rPr kumimoji="1" lang="ja-JP" altLang="en-US" sz="1300">
              <a:latin typeface="ＭＳ Ｐゴシック" panose="020B0600070205080204" pitchFamily="50" charset="-128"/>
              <a:ea typeface="ＭＳ Ｐゴシック" panose="020B0600070205080204" pitchFamily="50" charset="-128"/>
            </a:rPr>
            <a:t>千円それぞれ皆増となったことが挙げられる。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61,988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4,146</a:t>
          </a:r>
          <a:r>
            <a:rPr kumimoji="1" lang="ja-JP" altLang="en-US" sz="1300">
              <a:latin typeface="ＭＳ Ｐゴシック" panose="020B0600070205080204" pitchFamily="50" charset="-128"/>
              <a:ea typeface="ＭＳ Ｐゴシック" panose="020B0600070205080204" pitchFamily="50" charset="-128"/>
            </a:rPr>
            <a:t>円減少した。主な要因として、強い農業・担い手づくり総合支援事業が</a:t>
          </a:r>
          <a:r>
            <a:rPr kumimoji="1" lang="en-US" altLang="ja-JP" sz="1300">
              <a:latin typeface="ＭＳ Ｐゴシック" panose="020B0600070205080204" pitchFamily="50" charset="-128"/>
              <a:ea typeface="ＭＳ Ｐゴシック" panose="020B0600070205080204" pitchFamily="50" charset="-128"/>
            </a:rPr>
            <a:t>886,500</a:t>
          </a:r>
          <a:r>
            <a:rPr kumimoji="1" lang="ja-JP" altLang="en-US" sz="1300">
              <a:latin typeface="ＭＳ Ｐゴシック" panose="020B0600070205080204" pitchFamily="50" charset="-128"/>
              <a:ea typeface="ＭＳ Ｐゴシック" panose="020B0600070205080204" pitchFamily="50" charset="-128"/>
            </a:rPr>
            <a:t>千円皆減、福間中学校整備改修事業が</a:t>
          </a:r>
          <a:r>
            <a:rPr kumimoji="1" lang="en-US" altLang="ja-JP" sz="1300">
              <a:latin typeface="ＭＳ Ｐゴシック" panose="020B0600070205080204" pitchFamily="50" charset="-128"/>
              <a:ea typeface="ＭＳ Ｐゴシック" panose="020B0600070205080204" pitchFamily="50" charset="-128"/>
            </a:rPr>
            <a:t>1,143,073</a:t>
          </a:r>
          <a:r>
            <a:rPr kumimoji="1" lang="ja-JP" altLang="en-US" sz="1300">
              <a:latin typeface="ＭＳ Ｐゴシック" panose="020B0600070205080204" pitchFamily="50" charset="-128"/>
              <a:ea typeface="ＭＳ Ｐゴシック" panose="020B0600070205080204" pitchFamily="50" charset="-128"/>
            </a:rPr>
            <a:t>千円減額となったことが挙げられる。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68,481
67,956
52.76
29,786,982
28,735,395
832,687
14,814,145
18,004,576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xdr:rowOff>
    </xdr:from>
    <xdr:to>
      <xdr:col>24</xdr:col>
      <xdr:colOff>63500</xdr:colOff>
      <xdr:row>36</xdr:row>
      <xdr:rowOff>28601</xdr:rowOff>
    </xdr:to>
    <xdr:cxnSp macro="">
      <xdr:nvCxnSpPr>
        <xdr:cNvPr id="59" name="直線コネクタ 58"/>
        <xdr:cNvCxnSpPr/>
      </xdr:nvCxnSpPr>
      <xdr:spPr>
        <a:xfrm flipV="1">
          <a:off x="3797300" y="6179312"/>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107696</xdr:rowOff>
    </xdr:from>
    <xdr:to>
      <xdr:col>19</xdr:col>
      <xdr:colOff>177800</xdr:colOff>
      <xdr:row>36</xdr:row>
      <xdr:rowOff>28601</xdr:rowOff>
    </xdr:to>
    <xdr:cxnSp macro="">
      <xdr:nvCxnSpPr>
        <xdr:cNvPr id="62" name="直線コネクタ 61"/>
        <xdr:cNvCxnSpPr/>
      </xdr:nvCxnSpPr>
      <xdr:spPr>
        <a:xfrm>
          <a:off x="2908300" y="6108446"/>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107696</xdr:rowOff>
    </xdr:from>
    <xdr:to>
      <xdr:col>15</xdr:col>
      <xdr:colOff>50800</xdr:colOff>
      <xdr:row>35</xdr:row>
      <xdr:rowOff>115469</xdr:rowOff>
    </xdr:to>
    <xdr:cxnSp macro="">
      <xdr:nvCxnSpPr>
        <xdr:cNvPr id="65" name="直線コネクタ 64"/>
        <xdr:cNvCxnSpPr/>
      </xdr:nvCxnSpPr>
      <xdr:spPr>
        <a:xfrm flipV="1">
          <a:off x="2019300" y="610844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115469</xdr:rowOff>
    </xdr:from>
    <xdr:to>
      <xdr:col>10</xdr:col>
      <xdr:colOff>114300</xdr:colOff>
      <xdr:row>35</xdr:row>
      <xdr:rowOff>155245</xdr:rowOff>
    </xdr:to>
    <xdr:cxnSp macro="">
      <xdr:nvCxnSpPr>
        <xdr:cNvPr id="68" name="直線コネクタ 67"/>
        <xdr:cNvCxnSpPr/>
      </xdr:nvCxnSpPr>
      <xdr:spPr>
        <a:xfrm flipV="1">
          <a:off x="1130300" y="6116219"/>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127762</xdr:rowOff>
    </xdr:from>
    <xdr:to>
      <xdr:col>24</xdr:col>
      <xdr:colOff>114300</xdr:colOff>
      <xdr:row>36</xdr:row>
      <xdr:rowOff>57912</xdr:rowOff>
    </xdr:to>
    <xdr:sp macro="" textlink="">
      <xdr:nvSpPr>
        <xdr:cNvPr id="78" name="楕円 77"/>
        <xdr:cNvSpPr/>
      </xdr:nvSpPr>
      <xdr:spPr>
        <a:xfrm>
          <a:off x="4584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106189</xdr:rowOff>
    </xdr:from>
    <xdr:ext cx="469744" cy="259045"/>
    <xdr:sp macro="" textlink="">
      <xdr:nvSpPr>
        <xdr:cNvPr id="79" name="議会費該当値テキスト"/>
        <xdr:cNvSpPr txBox="1"/>
      </xdr:nvSpPr>
      <xdr:spPr>
        <a:xfrm>
          <a:off x="4686300"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149251</xdr:rowOff>
    </xdr:from>
    <xdr:to>
      <xdr:col>20</xdr:col>
      <xdr:colOff>38100</xdr:colOff>
      <xdr:row>36</xdr:row>
      <xdr:rowOff>79401</xdr:rowOff>
    </xdr:to>
    <xdr:sp macro="" textlink="">
      <xdr:nvSpPr>
        <xdr:cNvPr id="80" name="楕円 79"/>
        <xdr:cNvSpPr/>
      </xdr:nvSpPr>
      <xdr:spPr>
        <a:xfrm>
          <a:off x="37465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70528</xdr:rowOff>
    </xdr:from>
    <xdr:ext cx="469744" cy="259045"/>
    <xdr:sp macro="" textlink="">
      <xdr:nvSpPr>
        <xdr:cNvPr id="81" name="テキスト ボックス 80"/>
        <xdr:cNvSpPr txBox="1"/>
      </xdr:nvSpPr>
      <xdr:spPr>
        <a:xfrm>
          <a:off x="3562428" y="62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56896</xdr:rowOff>
    </xdr:from>
    <xdr:to>
      <xdr:col>15</xdr:col>
      <xdr:colOff>101600</xdr:colOff>
      <xdr:row>35</xdr:row>
      <xdr:rowOff>158496</xdr:rowOff>
    </xdr:to>
    <xdr:sp macro="" textlink="">
      <xdr:nvSpPr>
        <xdr:cNvPr id="82" name="楕円 81"/>
        <xdr:cNvSpPr/>
      </xdr:nvSpPr>
      <xdr:spPr>
        <a:xfrm>
          <a:off x="2857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149623</xdr:rowOff>
    </xdr:from>
    <xdr:ext cx="469744" cy="259045"/>
    <xdr:sp macro="" textlink="">
      <xdr:nvSpPr>
        <xdr:cNvPr id="83" name="テキスト ボックス 82"/>
        <xdr:cNvSpPr txBox="1"/>
      </xdr:nvSpPr>
      <xdr:spPr>
        <a:xfrm>
          <a:off x="2673428"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64669</xdr:rowOff>
    </xdr:from>
    <xdr:to>
      <xdr:col>10</xdr:col>
      <xdr:colOff>165100</xdr:colOff>
      <xdr:row>35</xdr:row>
      <xdr:rowOff>166269</xdr:rowOff>
    </xdr:to>
    <xdr:sp macro="" textlink="">
      <xdr:nvSpPr>
        <xdr:cNvPr id="84" name="楕円 83"/>
        <xdr:cNvSpPr/>
      </xdr:nvSpPr>
      <xdr:spPr>
        <a:xfrm>
          <a:off x="1968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157396</xdr:rowOff>
    </xdr:from>
    <xdr:ext cx="469744" cy="259045"/>
    <xdr:sp macro="" textlink="">
      <xdr:nvSpPr>
        <xdr:cNvPr id="85" name="テキスト ボックス 84"/>
        <xdr:cNvSpPr txBox="1"/>
      </xdr:nvSpPr>
      <xdr:spPr>
        <a:xfrm>
          <a:off x="1784428" y="61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104445</xdr:rowOff>
    </xdr:from>
    <xdr:to>
      <xdr:col>6</xdr:col>
      <xdr:colOff>38100</xdr:colOff>
      <xdr:row>36</xdr:row>
      <xdr:rowOff>34595</xdr:rowOff>
    </xdr:to>
    <xdr:sp macro="" textlink="">
      <xdr:nvSpPr>
        <xdr:cNvPr id="86" name="楕円 85"/>
        <xdr:cNvSpPr/>
      </xdr:nvSpPr>
      <xdr:spPr>
        <a:xfrm>
          <a:off x="1079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25722</xdr:rowOff>
    </xdr:from>
    <xdr:ext cx="469744" cy="259045"/>
    <xdr:sp macro="" textlink="">
      <xdr:nvSpPr>
        <xdr:cNvPr id="87" name="テキスト ボックス 86"/>
        <xdr:cNvSpPr txBox="1"/>
      </xdr:nvSpPr>
      <xdr:spPr>
        <a:xfrm>
          <a:off x="895428"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160343</xdr:rowOff>
    </xdr:from>
    <xdr:to>
      <xdr:col>24</xdr:col>
      <xdr:colOff>63500</xdr:colOff>
      <xdr:row>57</xdr:row>
      <xdr:rowOff>39443</xdr:rowOff>
    </xdr:to>
    <xdr:cxnSp macro="">
      <xdr:nvCxnSpPr>
        <xdr:cNvPr id="116" name="直線コネクタ 115"/>
        <xdr:cNvCxnSpPr/>
      </xdr:nvCxnSpPr>
      <xdr:spPr>
        <a:xfrm flipV="1">
          <a:off x="3797300" y="9761543"/>
          <a:ext cx="838200" cy="5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11616</xdr:rowOff>
    </xdr:from>
    <xdr:to>
      <xdr:col>19</xdr:col>
      <xdr:colOff>177800</xdr:colOff>
      <xdr:row>57</xdr:row>
      <xdr:rowOff>39443</xdr:rowOff>
    </xdr:to>
    <xdr:cxnSp macro="">
      <xdr:nvCxnSpPr>
        <xdr:cNvPr id="119" name="直線コネクタ 118"/>
        <xdr:cNvCxnSpPr/>
      </xdr:nvCxnSpPr>
      <xdr:spPr>
        <a:xfrm>
          <a:off x="2908300" y="9098466"/>
          <a:ext cx="889000" cy="7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11616</xdr:rowOff>
    </xdr:from>
    <xdr:to>
      <xdr:col>15</xdr:col>
      <xdr:colOff>50800</xdr:colOff>
      <xdr:row>57</xdr:row>
      <xdr:rowOff>78077</xdr:rowOff>
    </xdr:to>
    <xdr:cxnSp macro="">
      <xdr:nvCxnSpPr>
        <xdr:cNvPr id="122" name="直線コネクタ 121"/>
        <xdr:cNvCxnSpPr/>
      </xdr:nvCxnSpPr>
      <xdr:spPr>
        <a:xfrm flipV="1">
          <a:off x="2019300" y="9098466"/>
          <a:ext cx="889000" cy="7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71006</xdr:rowOff>
    </xdr:from>
    <xdr:to>
      <xdr:col>10</xdr:col>
      <xdr:colOff>114300</xdr:colOff>
      <xdr:row>57</xdr:row>
      <xdr:rowOff>78077</xdr:rowOff>
    </xdr:to>
    <xdr:cxnSp macro="">
      <xdr:nvCxnSpPr>
        <xdr:cNvPr id="125" name="直線コネクタ 124"/>
        <xdr:cNvCxnSpPr/>
      </xdr:nvCxnSpPr>
      <xdr:spPr>
        <a:xfrm>
          <a:off x="1130300" y="9500756"/>
          <a:ext cx="889000" cy="34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109543</xdr:rowOff>
    </xdr:from>
    <xdr:to>
      <xdr:col>24</xdr:col>
      <xdr:colOff>114300</xdr:colOff>
      <xdr:row>57</xdr:row>
      <xdr:rowOff>39693</xdr:rowOff>
    </xdr:to>
    <xdr:sp macro="" textlink="">
      <xdr:nvSpPr>
        <xdr:cNvPr id="135" name="楕円 134"/>
        <xdr:cNvSpPr/>
      </xdr:nvSpPr>
      <xdr:spPr>
        <a:xfrm>
          <a:off x="4584700" y="97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87970</xdr:rowOff>
    </xdr:from>
    <xdr:ext cx="534377" cy="259045"/>
    <xdr:sp macro="" textlink="">
      <xdr:nvSpPr>
        <xdr:cNvPr id="136" name="総務費該当値テキスト"/>
        <xdr:cNvSpPr txBox="1"/>
      </xdr:nvSpPr>
      <xdr:spPr>
        <a:xfrm>
          <a:off x="4686300" y="96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160093</xdr:rowOff>
    </xdr:from>
    <xdr:to>
      <xdr:col>20</xdr:col>
      <xdr:colOff>38100</xdr:colOff>
      <xdr:row>57</xdr:row>
      <xdr:rowOff>90243</xdr:rowOff>
    </xdr:to>
    <xdr:sp macro="" textlink="">
      <xdr:nvSpPr>
        <xdr:cNvPr id="137" name="楕円 136"/>
        <xdr:cNvSpPr/>
      </xdr:nvSpPr>
      <xdr:spPr>
        <a:xfrm>
          <a:off x="3746500" y="97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81370</xdr:rowOff>
    </xdr:from>
    <xdr:ext cx="534377" cy="259045"/>
    <xdr:sp macro="" textlink="">
      <xdr:nvSpPr>
        <xdr:cNvPr id="138" name="テキスト ボックス 137"/>
        <xdr:cNvSpPr txBox="1"/>
      </xdr:nvSpPr>
      <xdr:spPr>
        <a:xfrm>
          <a:off x="3530111" y="98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132266</xdr:rowOff>
    </xdr:from>
    <xdr:to>
      <xdr:col>15</xdr:col>
      <xdr:colOff>101600</xdr:colOff>
      <xdr:row>53</xdr:row>
      <xdr:rowOff>62416</xdr:rowOff>
    </xdr:to>
    <xdr:sp macro="" textlink="">
      <xdr:nvSpPr>
        <xdr:cNvPr id="139" name="楕円 138"/>
        <xdr:cNvSpPr/>
      </xdr:nvSpPr>
      <xdr:spPr>
        <a:xfrm>
          <a:off x="2857500" y="90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53543</xdr:rowOff>
    </xdr:from>
    <xdr:ext cx="599010" cy="259045"/>
    <xdr:sp macro="" textlink="">
      <xdr:nvSpPr>
        <xdr:cNvPr id="140" name="テキスト ボックス 139"/>
        <xdr:cNvSpPr txBox="1"/>
      </xdr:nvSpPr>
      <xdr:spPr>
        <a:xfrm>
          <a:off x="2608795" y="91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27277</xdr:rowOff>
    </xdr:from>
    <xdr:to>
      <xdr:col>10</xdr:col>
      <xdr:colOff>165100</xdr:colOff>
      <xdr:row>57</xdr:row>
      <xdr:rowOff>128877</xdr:rowOff>
    </xdr:to>
    <xdr:sp macro="" textlink="">
      <xdr:nvSpPr>
        <xdr:cNvPr id="141" name="楕円 140"/>
        <xdr:cNvSpPr/>
      </xdr:nvSpPr>
      <xdr:spPr>
        <a:xfrm>
          <a:off x="1968500" y="979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120004</xdr:rowOff>
    </xdr:from>
    <xdr:ext cx="534377" cy="259045"/>
    <xdr:sp macro="" textlink="">
      <xdr:nvSpPr>
        <xdr:cNvPr id="142" name="テキスト ボックス 141"/>
        <xdr:cNvSpPr txBox="1"/>
      </xdr:nvSpPr>
      <xdr:spPr>
        <a:xfrm>
          <a:off x="1752111" y="989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20206</xdr:rowOff>
    </xdr:from>
    <xdr:to>
      <xdr:col>6</xdr:col>
      <xdr:colOff>38100</xdr:colOff>
      <xdr:row>55</xdr:row>
      <xdr:rowOff>121806</xdr:rowOff>
    </xdr:to>
    <xdr:sp macro="" textlink="">
      <xdr:nvSpPr>
        <xdr:cNvPr id="143" name="楕円 142"/>
        <xdr:cNvSpPr/>
      </xdr:nvSpPr>
      <xdr:spPr>
        <a:xfrm>
          <a:off x="1079500" y="94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138333</xdr:rowOff>
    </xdr:from>
    <xdr:ext cx="534377" cy="259045"/>
    <xdr:sp macro="" textlink="">
      <xdr:nvSpPr>
        <xdr:cNvPr id="144" name="テキスト ボックス 143"/>
        <xdr:cNvSpPr txBox="1"/>
      </xdr:nvSpPr>
      <xdr:spPr>
        <a:xfrm>
          <a:off x="863111" y="92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133101</xdr:rowOff>
    </xdr:from>
    <xdr:to>
      <xdr:col>24</xdr:col>
      <xdr:colOff>63500</xdr:colOff>
      <xdr:row>76</xdr:row>
      <xdr:rowOff>72134</xdr:rowOff>
    </xdr:to>
    <xdr:cxnSp macro="">
      <xdr:nvCxnSpPr>
        <xdr:cNvPr id="174" name="直線コネクタ 173"/>
        <xdr:cNvCxnSpPr/>
      </xdr:nvCxnSpPr>
      <xdr:spPr>
        <a:xfrm>
          <a:off x="3797300" y="12991851"/>
          <a:ext cx="838200" cy="1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133101</xdr:rowOff>
    </xdr:from>
    <xdr:to>
      <xdr:col>19</xdr:col>
      <xdr:colOff>177800</xdr:colOff>
      <xdr:row>76</xdr:row>
      <xdr:rowOff>145438</xdr:rowOff>
    </xdr:to>
    <xdr:cxnSp macro="">
      <xdr:nvCxnSpPr>
        <xdr:cNvPr id="177" name="直線コネクタ 176"/>
        <xdr:cNvCxnSpPr/>
      </xdr:nvCxnSpPr>
      <xdr:spPr>
        <a:xfrm flipV="1">
          <a:off x="2908300" y="12991851"/>
          <a:ext cx="889000" cy="1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145438</xdr:rowOff>
    </xdr:from>
    <xdr:to>
      <xdr:col>15</xdr:col>
      <xdr:colOff>50800</xdr:colOff>
      <xdr:row>77</xdr:row>
      <xdr:rowOff>53640</xdr:rowOff>
    </xdr:to>
    <xdr:cxnSp macro="">
      <xdr:nvCxnSpPr>
        <xdr:cNvPr id="180" name="直線コネクタ 179"/>
        <xdr:cNvCxnSpPr/>
      </xdr:nvCxnSpPr>
      <xdr:spPr>
        <a:xfrm flipV="1">
          <a:off x="2019300" y="13175638"/>
          <a:ext cx="889000" cy="7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53640</xdr:rowOff>
    </xdr:from>
    <xdr:to>
      <xdr:col>10</xdr:col>
      <xdr:colOff>114300</xdr:colOff>
      <xdr:row>77</xdr:row>
      <xdr:rowOff>86254</xdr:rowOff>
    </xdr:to>
    <xdr:cxnSp macro="">
      <xdr:nvCxnSpPr>
        <xdr:cNvPr id="183" name="直線コネクタ 182"/>
        <xdr:cNvCxnSpPr/>
      </xdr:nvCxnSpPr>
      <xdr:spPr>
        <a:xfrm flipV="1">
          <a:off x="1130300" y="13255290"/>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21334</xdr:rowOff>
    </xdr:from>
    <xdr:to>
      <xdr:col>24</xdr:col>
      <xdr:colOff>114300</xdr:colOff>
      <xdr:row>76</xdr:row>
      <xdr:rowOff>122934</xdr:rowOff>
    </xdr:to>
    <xdr:sp macro="" textlink="">
      <xdr:nvSpPr>
        <xdr:cNvPr id="193" name="楕円 192"/>
        <xdr:cNvSpPr/>
      </xdr:nvSpPr>
      <xdr:spPr>
        <a:xfrm>
          <a:off x="4584700" y="130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171211</xdr:rowOff>
    </xdr:from>
    <xdr:ext cx="599010" cy="259045"/>
    <xdr:sp macro="" textlink="">
      <xdr:nvSpPr>
        <xdr:cNvPr id="194" name="民生費該当値テキスト"/>
        <xdr:cNvSpPr txBox="1"/>
      </xdr:nvSpPr>
      <xdr:spPr>
        <a:xfrm>
          <a:off x="4686300" y="1302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82301</xdr:rowOff>
    </xdr:from>
    <xdr:to>
      <xdr:col>20</xdr:col>
      <xdr:colOff>38100</xdr:colOff>
      <xdr:row>76</xdr:row>
      <xdr:rowOff>12452</xdr:rowOff>
    </xdr:to>
    <xdr:sp macro="" textlink="">
      <xdr:nvSpPr>
        <xdr:cNvPr id="195" name="楕円 194"/>
        <xdr:cNvSpPr/>
      </xdr:nvSpPr>
      <xdr:spPr>
        <a:xfrm>
          <a:off x="3746500" y="12941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3577</xdr:rowOff>
    </xdr:from>
    <xdr:ext cx="599010" cy="259045"/>
    <xdr:sp macro="" textlink="">
      <xdr:nvSpPr>
        <xdr:cNvPr id="196" name="テキスト ボックス 195"/>
        <xdr:cNvSpPr txBox="1"/>
      </xdr:nvSpPr>
      <xdr:spPr>
        <a:xfrm>
          <a:off x="3497795" y="1303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94638</xdr:rowOff>
    </xdr:from>
    <xdr:to>
      <xdr:col>15</xdr:col>
      <xdr:colOff>101600</xdr:colOff>
      <xdr:row>77</xdr:row>
      <xdr:rowOff>24788</xdr:rowOff>
    </xdr:to>
    <xdr:sp macro="" textlink="">
      <xdr:nvSpPr>
        <xdr:cNvPr id="197" name="楕円 196"/>
        <xdr:cNvSpPr/>
      </xdr:nvSpPr>
      <xdr:spPr>
        <a:xfrm>
          <a:off x="2857500" y="131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15915</xdr:rowOff>
    </xdr:from>
    <xdr:ext cx="599010" cy="259045"/>
    <xdr:sp macro="" textlink="">
      <xdr:nvSpPr>
        <xdr:cNvPr id="198" name="テキスト ボックス 197"/>
        <xdr:cNvSpPr txBox="1"/>
      </xdr:nvSpPr>
      <xdr:spPr>
        <a:xfrm>
          <a:off x="2608795" y="1321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2840</xdr:rowOff>
    </xdr:from>
    <xdr:to>
      <xdr:col>10</xdr:col>
      <xdr:colOff>165100</xdr:colOff>
      <xdr:row>77</xdr:row>
      <xdr:rowOff>104440</xdr:rowOff>
    </xdr:to>
    <xdr:sp macro="" textlink="">
      <xdr:nvSpPr>
        <xdr:cNvPr id="199" name="楕円 198"/>
        <xdr:cNvSpPr/>
      </xdr:nvSpPr>
      <xdr:spPr>
        <a:xfrm>
          <a:off x="1968500" y="132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95567</xdr:rowOff>
    </xdr:from>
    <xdr:ext cx="599010" cy="259045"/>
    <xdr:sp macro="" textlink="">
      <xdr:nvSpPr>
        <xdr:cNvPr id="200" name="テキスト ボックス 199"/>
        <xdr:cNvSpPr txBox="1"/>
      </xdr:nvSpPr>
      <xdr:spPr>
        <a:xfrm>
          <a:off x="1719795" y="1329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35454</xdr:rowOff>
    </xdr:from>
    <xdr:to>
      <xdr:col>6</xdr:col>
      <xdr:colOff>38100</xdr:colOff>
      <xdr:row>77</xdr:row>
      <xdr:rowOff>137054</xdr:rowOff>
    </xdr:to>
    <xdr:sp macro="" textlink="">
      <xdr:nvSpPr>
        <xdr:cNvPr id="201" name="楕円 200"/>
        <xdr:cNvSpPr/>
      </xdr:nvSpPr>
      <xdr:spPr>
        <a:xfrm>
          <a:off x="1079500" y="132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128181</xdr:rowOff>
    </xdr:from>
    <xdr:ext cx="599010" cy="259045"/>
    <xdr:sp macro="" textlink="">
      <xdr:nvSpPr>
        <xdr:cNvPr id="202" name="テキスト ボックス 201"/>
        <xdr:cNvSpPr txBox="1"/>
      </xdr:nvSpPr>
      <xdr:spPr>
        <a:xfrm>
          <a:off x="830795" y="1332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47498</xdr:rowOff>
    </xdr:from>
    <xdr:to>
      <xdr:col>24</xdr:col>
      <xdr:colOff>63500</xdr:colOff>
      <xdr:row>99</xdr:row>
      <xdr:rowOff>59418</xdr:rowOff>
    </xdr:to>
    <xdr:cxnSp macro="">
      <xdr:nvCxnSpPr>
        <xdr:cNvPr id="234" name="直線コネクタ 233"/>
        <xdr:cNvCxnSpPr/>
      </xdr:nvCxnSpPr>
      <xdr:spPr>
        <a:xfrm flipV="1">
          <a:off x="3797300" y="17021048"/>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59418</xdr:rowOff>
    </xdr:from>
    <xdr:to>
      <xdr:col>19</xdr:col>
      <xdr:colOff>177800</xdr:colOff>
      <xdr:row>99</xdr:row>
      <xdr:rowOff>98312</xdr:rowOff>
    </xdr:to>
    <xdr:cxnSp macro="">
      <xdr:nvCxnSpPr>
        <xdr:cNvPr id="237" name="直線コネクタ 236"/>
        <xdr:cNvCxnSpPr/>
      </xdr:nvCxnSpPr>
      <xdr:spPr>
        <a:xfrm flipV="1">
          <a:off x="2908300" y="17032968"/>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98312</xdr:rowOff>
    </xdr:from>
    <xdr:to>
      <xdr:col>15</xdr:col>
      <xdr:colOff>50800</xdr:colOff>
      <xdr:row>99</xdr:row>
      <xdr:rowOff>128521</xdr:rowOff>
    </xdr:to>
    <xdr:cxnSp macro="">
      <xdr:nvCxnSpPr>
        <xdr:cNvPr id="240" name="直線コネクタ 239"/>
        <xdr:cNvCxnSpPr/>
      </xdr:nvCxnSpPr>
      <xdr:spPr>
        <a:xfrm flipV="1">
          <a:off x="2019300" y="17071862"/>
          <a:ext cx="8890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81048</xdr:rowOff>
    </xdr:from>
    <xdr:to>
      <xdr:col>10</xdr:col>
      <xdr:colOff>114300</xdr:colOff>
      <xdr:row>99</xdr:row>
      <xdr:rowOff>128521</xdr:rowOff>
    </xdr:to>
    <xdr:cxnSp macro="">
      <xdr:nvCxnSpPr>
        <xdr:cNvPr id="243" name="直線コネクタ 242"/>
        <xdr:cNvCxnSpPr/>
      </xdr:nvCxnSpPr>
      <xdr:spPr>
        <a:xfrm>
          <a:off x="1130300" y="17054598"/>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168148</xdr:rowOff>
    </xdr:from>
    <xdr:to>
      <xdr:col>24</xdr:col>
      <xdr:colOff>114300</xdr:colOff>
      <xdr:row>99</xdr:row>
      <xdr:rowOff>98298</xdr:rowOff>
    </xdr:to>
    <xdr:sp macro="" textlink="">
      <xdr:nvSpPr>
        <xdr:cNvPr id="253" name="楕円 252"/>
        <xdr:cNvSpPr/>
      </xdr:nvSpPr>
      <xdr:spPr>
        <a:xfrm>
          <a:off x="4584700" y="169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83075</xdr:rowOff>
    </xdr:from>
    <xdr:ext cx="534377" cy="259045"/>
    <xdr:sp macro="" textlink="">
      <xdr:nvSpPr>
        <xdr:cNvPr id="254" name="衛生費該当値テキスト"/>
        <xdr:cNvSpPr txBox="1"/>
      </xdr:nvSpPr>
      <xdr:spPr>
        <a:xfrm>
          <a:off x="4686300" y="168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8618</xdr:rowOff>
    </xdr:from>
    <xdr:to>
      <xdr:col>20</xdr:col>
      <xdr:colOff>38100</xdr:colOff>
      <xdr:row>99</xdr:row>
      <xdr:rowOff>110218</xdr:rowOff>
    </xdr:to>
    <xdr:sp macro="" textlink="">
      <xdr:nvSpPr>
        <xdr:cNvPr id="255" name="楕円 254"/>
        <xdr:cNvSpPr/>
      </xdr:nvSpPr>
      <xdr:spPr>
        <a:xfrm>
          <a:off x="3746500" y="169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101345</xdr:rowOff>
    </xdr:from>
    <xdr:ext cx="534377" cy="259045"/>
    <xdr:sp macro="" textlink="">
      <xdr:nvSpPr>
        <xdr:cNvPr id="256" name="テキスト ボックス 255"/>
        <xdr:cNvSpPr txBox="1"/>
      </xdr:nvSpPr>
      <xdr:spPr>
        <a:xfrm>
          <a:off x="3530111" y="1707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47512</xdr:rowOff>
    </xdr:from>
    <xdr:to>
      <xdr:col>15</xdr:col>
      <xdr:colOff>101600</xdr:colOff>
      <xdr:row>99</xdr:row>
      <xdr:rowOff>149112</xdr:rowOff>
    </xdr:to>
    <xdr:sp macro="" textlink="">
      <xdr:nvSpPr>
        <xdr:cNvPr id="257" name="楕円 256"/>
        <xdr:cNvSpPr/>
      </xdr:nvSpPr>
      <xdr:spPr>
        <a:xfrm>
          <a:off x="2857500" y="170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140239</xdr:rowOff>
    </xdr:from>
    <xdr:ext cx="534377" cy="259045"/>
    <xdr:sp macro="" textlink="">
      <xdr:nvSpPr>
        <xdr:cNvPr id="258" name="テキスト ボックス 257"/>
        <xdr:cNvSpPr txBox="1"/>
      </xdr:nvSpPr>
      <xdr:spPr>
        <a:xfrm>
          <a:off x="2641111" y="171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77721</xdr:rowOff>
    </xdr:from>
    <xdr:to>
      <xdr:col>10</xdr:col>
      <xdr:colOff>165100</xdr:colOff>
      <xdr:row>100</xdr:row>
      <xdr:rowOff>7871</xdr:rowOff>
    </xdr:to>
    <xdr:sp macro="" textlink="">
      <xdr:nvSpPr>
        <xdr:cNvPr id="259" name="楕円 258"/>
        <xdr:cNvSpPr/>
      </xdr:nvSpPr>
      <xdr:spPr>
        <a:xfrm>
          <a:off x="1968500" y="170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170448</xdr:rowOff>
    </xdr:from>
    <xdr:ext cx="534377" cy="259045"/>
    <xdr:sp macro="" textlink="">
      <xdr:nvSpPr>
        <xdr:cNvPr id="260" name="テキスト ボックス 259"/>
        <xdr:cNvSpPr txBox="1"/>
      </xdr:nvSpPr>
      <xdr:spPr>
        <a:xfrm>
          <a:off x="1752111" y="171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30248</xdr:rowOff>
    </xdr:from>
    <xdr:to>
      <xdr:col>6</xdr:col>
      <xdr:colOff>38100</xdr:colOff>
      <xdr:row>99</xdr:row>
      <xdr:rowOff>131848</xdr:rowOff>
    </xdr:to>
    <xdr:sp macro="" textlink="">
      <xdr:nvSpPr>
        <xdr:cNvPr id="261" name="楕円 260"/>
        <xdr:cNvSpPr/>
      </xdr:nvSpPr>
      <xdr:spPr>
        <a:xfrm>
          <a:off x="1079500" y="170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148375</xdr:rowOff>
    </xdr:from>
    <xdr:ext cx="534377" cy="259045"/>
    <xdr:sp macro="" textlink="">
      <xdr:nvSpPr>
        <xdr:cNvPr id="262" name="テキスト ボックス 261"/>
        <xdr:cNvSpPr txBox="1"/>
      </xdr:nvSpPr>
      <xdr:spPr>
        <a:xfrm>
          <a:off x="863111" y="167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25076</xdr:rowOff>
    </xdr:from>
    <xdr:to>
      <xdr:col>55</xdr:col>
      <xdr:colOff>0</xdr:colOff>
      <xdr:row>58</xdr:row>
      <xdr:rowOff>108553</xdr:rowOff>
    </xdr:to>
    <xdr:cxnSp macro="">
      <xdr:nvCxnSpPr>
        <xdr:cNvPr id="348" name="直線コネクタ 347"/>
        <xdr:cNvCxnSpPr/>
      </xdr:nvCxnSpPr>
      <xdr:spPr>
        <a:xfrm>
          <a:off x="9639300" y="9797726"/>
          <a:ext cx="838200" cy="2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25076</xdr:rowOff>
    </xdr:from>
    <xdr:to>
      <xdr:col>50</xdr:col>
      <xdr:colOff>114300</xdr:colOff>
      <xdr:row>58</xdr:row>
      <xdr:rowOff>84074</xdr:rowOff>
    </xdr:to>
    <xdr:cxnSp macro="">
      <xdr:nvCxnSpPr>
        <xdr:cNvPr id="351" name="直線コネクタ 350"/>
        <xdr:cNvCxnSpPr/>
      </xdr:nvCxnSpPr>
      <xdr:spPr>
        <a:xfrm flipV="1">
          <a:off x="8750300" y="9797726"/>
          <a:ext cx="889000" cy="23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84074</xdr:rowOff>
    </xdr:from>
    <xdr:to>
      <xdr:col>45</xdr:col>
      <xdr:colOff>177800</xdr:colOff>
      <xdr:row>58</xdr:row>
      <xdr:rowOff>127489</xdr:rowOff>
    </xdr:to>
    <xdr:cxnSp macro="">
      <xdr:nvCxnSpPr>
        <xdr:cNvPr id="354" name="直線コネクタ 353"/>
        <xdr:cNvCxnSpPr/>
      </xdr:nvCxnSpPr>
      <xdr:spPr>
        <a:xfrm flipV="1">
          <a:off x="7861300" y="10028174"/>
          <a:ext cx="8890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35420</xdr:rowOff>
    </xdr:from>
    <xdr:to>
      <xdr:col>41</xdr:col>
      <xdr:colOff>50800</xdr:colOff>
      <xdr:row>58</xdr:row>
      <xdr:rowOff>127489</xdr:rowOff>
    </xdr:to>
    <xdr:cxnSp macro="">
      <xdr:nvCxnSpPr>
        <xdr:cNvPr id="357" name="直線コネクタ 356"/>
        <xdr:cNvCxnSpPr/>
      </xdr:nvCxnSpPr>
      <xdr:spPr>
        <a:xfrm>
          <a:off x="6972300" y="9979520"/>
          <a:ext cx="889000" cy="9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57753</xdr:rowOff>
    </xdr:from>
    <xdr:to>
      <xdr:col>55</xdr:col>
      <xdr:colOff>50800</xdr:colOff>
      <xdr:row>58</xdr:row>
      <xdr:rowOff>159353</xdr:rowOff>
    </xdr:to>
    <xdr:sp macro="" textlink="">
      <xdr:nvSpPr>
        <xdr:cNvPr id="367" name="楕円 366"/>
        <xdr:cNvSpPr/>
      </xdr:nvSpPr>
      <xdr:spPr>
        <a:xfrm>
          <a:off x="10426700" y="100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8" name="農林水産業費該当値テキスト"/>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145726</xdr:rowOff>
    </xdr:from>
    <xdr:to>
      <xdr:col>50</xdr:col>
      <xdr:colOff>165100</xdr:colOff>
      <xdr:row>57</xdr:row>
      <xdr:rowOff>75876</xdr:rowOff>
    </xdr:to>
    <xdr:sp macro="" textlink="">
      <xdr:nvSpPr>
        <xdr:cNvPr id="369" name="楕円 368"/>
        <xdr:cNvSpPr/>
      </xdr:nvSpPr>
      <xdr:spPr>
        <a:xfrm>
          <a:off x="9588500" y="97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92403</xdr:rowOff>
    </xdr:from>
    <xdr:ext cx="534377" cy="259045"/>
    <xdr:sp macro="" textlink="">
      <xdr:nvSpPr>
        <xdr:cNvPr id="370" name="テキスト ボックス 369"/>
        <xdr:cNvSpPr txBox="1"/>
      </xdr:nvSpPr>
      <xdr:spPr>
        <a:xfrm>
          <a:off x="9372111" y="952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33274</xdr:rowOff>
    </xdr:from>
    <xdr:to>
      <xdr:col>46</xdr:col>
      <xdr:colOff>38100</xdr:colOff>
      <xdr:row>58</xdr:row>
      <xdr:rowOff>134874</xdr:rowOff>
    </xdr:to>
    <xdr:sp macro="" textlink="">
      <xdr:nvSpPr>
        <xdr:cNvPr id="371" name="楕円 370"/>
        <xdr:cNvSpPr/>
      </xdr:nvSpPr>
      <xdr:spPr>
        <a:xfrm>
          <a:off x="86995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151401</xdr:rowOff>
    </xdr:from>
    <xdr:ext cx="469744" cy="259045"/>
    <xdr:sp macro="" textlink="">
      <xdr:nvSpPr>
        <xdr:cNvPr id="372" name="テキスト ボックス 371"/>
        <xdr:cNvSpPr txBox="1"/>
      </xdr:nvSpPr>
      <xdr:spPr>
        <a:xfrm>
          <a:off x="8515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76689</xdr:rowOff>
    </xdr:from>
    <xdr:to>
      <xdr:col>41</xdr:col>
      <xdr:colOff>101600</xdr:colOff>
      <xdr:row>59</xdr:row>
      <xdr:rowOff>6839</xdr:rowOff>
    </xdr:to>
    <xdr:sp macro="" textlink="">
      <xdr:nvSpPr>
        <xdr:cNvPr id="373" name="楕円 372"/>
        <xdr:cNvSpPr/>
      </xdr:nvSpPr>
      <xdr:spPr>
        <a:xfrm>
          <a:off x="7810500" y="1002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169416</xdr:rowOff>
    </xdr:from>
    <xdr:ext cx="469744" cy="259045"/>
    <xdr:sp macro="" textlink="">
      <xdr:nvSpPr>
        <xdr:cNvPr id="374" name="テキスト ボックス 373"/>
        <xdr:cNvSpPr txBox="1"/>
      </xdr:nvSpPr>
      <xdr:spPr>
        <a:xfrm>
          <a:off x="7626428" y="10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156070</xdr:rowOff>
    </xdr:from>
    <xdr:to>
      <xdr:col>36</xdr:col>
      <xdr:colOff>165100</xdr:colOff>
      <xdr:row>58</xdr:row>
      <xdr:rowOff>86220</xdr:rowOff>
    </xdr:to>
    <xdr:sp macro="" textlink="">
      <xdr:nvSpPr>
        <xdr:cNvPr id="375" name="楕円 374"/>
        <xdr:cNvSpPr/>
      </xdr:nvSpPr>
      <xdr:spPr>
        <a:xfrm>
          <a:off x="6921500" y="99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102747</xdr:rowOff>
    </xdr:from>
    <xdr:ext cx="469744" cy="259045"/>
    <xdr:sp macro="" textlink="">
      <xdr:nvSpPr>
        <xdr:cNvPr id="376" name="テキスト ボックス 375"/>
        <xdr:cNvSpPr txBox="1"/>
      </xdr:nvSpPr>
      <xdr:spPr>
        <a:xfrm>
          <a:off x="6737428" y="970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63728</xdr:rowOff>
    </xdr:from>
    <xdr:to>
      <xdr:col>55</xdr:col>
      <xdr:colOff>0</xdr:colOff>
      <xdr:row>78</xdr:row>
      <xdr:rowOff>83998</xdr:rowOff>
    </xdr:to>
    <xdr:cxnSp macro="">
      <xdr:nvCxnSpPr>
        <xdr:cNvPr id="405" name="直線コネクタ 404"/>
        <xdr:cNvCxnSpPr/>
      </xdr:nvCxnSpPr>
      <xdr:spPr>
        <a:xfrm flipV="1">
          <a:off x="9639300" y="13436828"/>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43611</xdr:rowOff>
    </xdr:from>
    <xdr:to>
      <xdr:col>50</xdr:col>
      <xdr:colOff>114300</xdr:colOff>
      <xdr:row>78</xdr:row>
      <xdr:rowOff>83998</xdr:rowOff>
    </xdr:to>
    <xdr:cxnSp macro="">
      <xdr:nvCxnSpPr>
        <xdr:cNvPr id="408" name="直線コネクタ 407"/>
        <xdr:cNvCxnSpPr/>
      </xdr:nvCxnSpPr>
      <xdr:spPr>
        <a:xfrm>
          <a:off x="8750300" y="13416711"/>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43611</xdr:rowOff>
    </xdr:from>
    <xdr:to>
      <xdr:col>45</xdr:col>
      <xdr:colOff>177800</xdr:colOff>
      <xdr:row>78</xdr:row>
      <xdr:rowOff>115888</xdr:rowOff>
    </xdr:to>
    <xdr:cxnSp macro="">
      <xdr:nvCxnSpPr>
        <xdr:cNvPr id="411" name="直線コネクタ 410"/>
        <xdr:cNvCxnSpPr/>
      </xdr:nvCxnSpPr>
      <xdr:spPr>
        <a:xfrm flipV="1">
          <a:off x="7861300" y="13416711"/>
          <a:ext cx="889000" cy="7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83426</xdr:rowOff>
    </xdr:from>
    <xdr:to>
      <xdr:col>41</xdr:col>
      <xdr:colOff>50800</xdr:colOff>
      <xdr:row>78</xdr:row>
      <xdr:rowOff>115888</xdr:rowOff>
    </xdr:to>
    <xdr:cxnSp macro="">
      <xdr:nvCxnSpPr>
        <xdr:cNvPr id="414" name="直線コネクタ 413"/>
        <xdr:cNvCxnSpPr/>
      </xdr:nvCxnSpPr>
      <xdr:spPr>
        <a:xfrm>
          <a:off x="6972300" y="13456526"/>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12928</xdr:rowOff>
    </xdr:from>
    <xdr:to>
      <xdr:col>55</xdr:col>
      <xdr:colOff>50800</xdr:colOff>
      <xdr:row>78</xdr:row>
      <xdr:rowOff>114528</xdr:rowOff>
    </xdr:to>
    <xdr:sp macro="" textlink="">
      <xdr:nvSpPr>
        <xdr:cNvPr id="424" name="楕円 423"/>
        <xdr:cNvSpPr/>
      </xdr:nvSpPr>
      <xdr:spPr>
        <a:xfrm>
          <a:off x="10426700" y="133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99305</xdr:rowOff>
    </xdr:from>
    <xdr:ext cx="469744" cy="259045"/>
    <xdr:sp macro="" textlink="">
      <xdr:nvSpPr>
        <xdr:cNvPr id="425" name="商工費該当値テキスト"/>
        <xdr:cNvSpPr txBox="1"/>
      </xdr:nvSpPr>
      <xdr:spPr>
        <a:xfrm>
          <a:off x="10528300" y="1330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33198</xdr:rowOff>
    </xdr:from>
    <xdr:to>
      <xdr:col>50</xdr:col>
      <xdr:colOff>165100</xdr:colOff>
      <xdr:row>78</xdr:row>
      <xdr:rowOff>134798</xdr:rowOff>
    </xdr:to>
    <xdr:sp macro="" textlink="">
      <xdr:nvSpPr>
        <xdr:cNvPr id="426" name="楕円 425"/>
        <xdr:cNvSpPr/>
      </xdr:nvSpPr>
      <xdr:spPr>
        <a:xfrm>
          <a:off x="9588500" y="134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125925</xdr:rowOff>
    </xdr:from>
    <xdr:ext cx="469744" cy="259045"/>
    <xdr:sp macro="" textlink="">
      <xdr:nvSpPr>
        <xdr:cNvPr id="427" name="テキスト ボックス 426"/>
        <xdr:cNvSpPr txBox="1"/>
      </xdr:nvSpPr>
      <xdr:spPr>
        <a:xfrm>
          <a:off x="9404428" y="134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164261</xdr:rowOff>
    </xdr:from>
    <xdr:to>
      <xdr:col>46</xdr:col>
      <xdr:colOff>38100</xdr:colOff>
      <xdr:row>78</xdr:row>
      <xdr:rowOff>94411</xdr:rowOff>
    </xdr:to>
    <xdr:sp macro="" textlink="">
      <xdr:nvSpPr>
        <xdr:cNvPr id="428" name="楕円 427"/>
        <xdr:cNvSpPr/>
      </xdr:nvSpPr>
      <xdr:spPr>
        <a:xfrm>
          <a:off x="8699500" y="133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85538</xdr:rowOff>
    </xdr:from>
    <xdr:ext cx="469744" cy="259045"/>
    <xdr:sp macro="" textlink="">
      <xdr:nvSpPr>
        <xdr:cNvPr id="429" name="テキスト ボックス 428"/>
        <xdr:cNvSpPr txBox="1"/>
      </xdr:nvSpPr>
      <xdr:spPr>
        <a:xfrm>
          <a:off x="8515428" y="134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65088</xdr:rowOff>
    </xdr:from>
    <xdr:to>
      <xdr:col>41</xdr:col>
      <xdr:colOff>101600</xdr:colOff>
      <xdr:row>78</xdr:row>
      <xdr:rowOff>166688</xdr:rowOff>
    </xdr:to>
    <xdr:sp macro="" textlink="">
      <xdr:nvSpPr>
        <xdr:cNvPr id="430" name="楕円 429"/>
        <xdr:cNvSpPr/>
      </xdr:nvSpPr>
      <xdr:spPr>
        <a:xfrm>
          <a:off x="7810500" y="13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157815</xdr:rowOff>
    </xdr:from>
    <xdr:ext cx="469744" cy="259045"/>
    <xdr:sp macro="" textlink="">
      <xdr:nvSpPr>
        <xdr:cNvPr id="431" name="テキスト ボックス 430"/>
        <xdr:cNvSpPr txBox="1"/>
      </xdr:nvSpPr>
      <xdr:spPr>
        <a:xfrm>
          <a:off x="7626428" y="135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32626</xdr:rowOff>
    </xdr:from>
    <xdr:to>
      <xdr:col>36</xdr:col>
      <xdr:colOff>165100</xdr:colOff>
      <xdr:row>78</xdr:row>
      <xdr:rowOff>134226</xdr:rowOff>
    </xdr:to>
    <xdr:sp macro="" textlink="">
      <xdr:nvSpPr>
        <xdr:cNvPr id="432" name="楕円 431"/>
        <xdr:cNvSpPr/>
      </xdr:nvSpPr>
      <xdr:spPr>
        <a:xfrm>
          <a:off x="6921500" y="134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125353</xdr:rowOff>
    </xdr:from>
    <xdr:ext cx="469744" cy="259045"/>
    <xdr:sp macro="" textlink="">
      <xdr:nvSpPr>
        <xdr:cNvPr id="433" name="テキスト ボックス 432"/>
        <xdr:cNvSpPr txBox="1"/>
      </xdr:nvSpPr>
      <xdr:spPr>
        <a:xfrm>
          <a:off x="6737428" y="1349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27670</xdr:rowOff>
    </xdr:from>
    <xdr:to>
      <xdr:col>55</xdr:col>
      <xdr:colOff>0</xdr:colOff>
      <xdr:row>99</xdr:row>
      <xdr:rowOff>37548</xdr:rowOff>
    </xdr:to>
    <xdr:cxnSp macro="">
      <xdr:nvCxnSpPr>
        <xdr:cNvPr id="465" name="直線コネクタ 464"/>
        <xdr:cNvCxnSpPr/>
      </xdr:nvCxnSpPr>
      <xdr:spPr>
        <a:xfrm>
          <a:off x="9639300" y="17001220"/>
          <a:ext cx="8382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27670</xdr:rowOff>
    </xdr:from>
    <xdr:to>
      <xdr:col>50</xdr:col>
      <xdr:colOff>114300</xdr:colOff>
      <xdr:row>99</xdr:row>
      <xdr:rowOff>42267</xdr:rowOff>
    </xdr:to>
    <xdr:cxnSp macro="">
      <xdr:nvCxnSpPr>
        <xdr:cNvPr id="468" name="直線コネクタ 467"/>
        <xdr:cNvCxnSpPr/>
      </xdr:nvCxnSpPr>
      <xdr:spPr>
        <a:xfrm flipV="1">
          <a:off x="8750300" y="17001220"/>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42267</xdr:rowOff>
    </xdr:from>
    <xdr:to>
      <xdr:col>45</xdr:col>
      <xdr:colOff>177800</xdr:colOff>
      <xdr:row>99</xdr:row>
      <xdr:rowOff>68769</xdr:rowOff>
    </xdr:to>
    <xdr:cxnSp macro="">
      <xdr:nvCxnSpPr>
        <xdr:cNvPr id="471" name="直線コネクタ 470"/>
        <xdr:cNvCxnSpPr/>
      </xdr:nvCxnSpPr>
      <xdr:spPr>
        <a:xfrm flipV="1">
          <a:off x="7861300" y="17015817"/>
          <a:ext cx="889000" cy="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166495</xdr:rowOff>
    </xdr:from>
    <xdr:to>
      <xdr:col>41</xdr:col>
      <xdr:colOff>50800</xdr:colOff>
      <xdr:row>99</xdr:row>
      <xdr:rowOff>68769</xdr:rowOff>
    </xdr:to>
    <xdr:cxnSp macro="">
      <xdr:nvCxnSpPr>
        <xdr:cNvPr id="474" name="直線コネクタ 473"/>
        <xdr:cNvCxnSpPr/>
      </xdr:nvCxnSpPr>
      <xdr:spPr>
        <a:xfrm>
          <a:off x="6972300" y="16968595"/>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158198</xdr:rowOff>
    </xdr:from>
    <xdr:to>
      <xdr:col>55</xdr:col>
      <xdr:colOff>50800</xdr:colOff>
      <xdr:row>99</xdr:row>
      <xdr:rowOff>88348</xdr:rowOff>
    </xdr:to>
    <xdr:sp macro="" textlink="">
      <xdr:nvSpPr>
        <xdr:cNvPr id="484" name="楕円 483"/>
        <xdr:cNvSpPr/>
      </xdr:nvSpPr>
      <xdr:spPr>
        <a:xfrm>
          <a:off x="10426700" y="169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73125</xdr:rowOff>
    </xdr:from>
    <xdr:ext cx="534377" cy="259045"/>
    <xdr:sp macro="" textlink="">
      <xdr:nvSpPr>
        <xdr:cNvPr id="485" name="土木費該当値テキスト"/>
        <xdr:cNvSpPr txBox="1"/>
      </xdr:nvSpPr>
      <xdr:spPr>
        <a:xfrm>
          <a:off x="10528300" y="1687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148320</xdr:rowOff>
    </xdr:from>
    <xdr:to>
      <xdr:col>50</xdr:col>
      <xdr:colOff>165100</xdr:colOff>
      <xdr:row>99</xdr:row>
      <xdr:rowOff>78470</xdr:rowOff>
    </xdr:to>
    <xdr:sp macro="" textlink="">
      <xdr:nvSpPr>
        <xdr:cNvPr id="486" name="楕円 485"/>
        <xdr:cNvSpPr/>
      </xdr:nvSpPr>
      <xdr:spPr>
        <a:xfrm>
          <a:off x="9588500" y="169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69597</xdr:rowOff>
    </xdr:from>
    <xdr:ext cx="534377" cy="259045"/>
    <xdr:sp macro="" textlink="">
      <xdr:nvSpPr>
        <xdr:cNvPr id="487" name="テキスト ボックス 486"/>
        <xdr:cNvSpPr txBox="1"/>
      </xdr:nvSpPr>
      <xdr:spPr>
        <a:xfrm>
          <a:off x="9372111" y="170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162917</xdr:rowOff>
    </xdr:from>
    <xdr:to>
      <xdr:col>46</xdr:col>
      <xdr:colOff>38100</xdr:colOff>
      <xdr:row>99</xdr:row>
      <xdr:rowOff>93067</xdr:rowOff>
    </xdr:to>
    <xdr:sp macro="" textlink="">
      <xdr:nvSpPr>
        <xdr:cNvPr id="488" name="楕円 487"/>
        <xdr:cNvSpPr/>
      </xdr:nvSpPr>
      <xdr:spPr>
        <a:xfrm>
          <a:off x="8699500" y="169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84194</xdr:rowOff>
    </xdr:from>
    <xdr:ext cx="534377" cy="259045"/>
    <xdr:sp macro="" textlink="">
      <xdr:nvSpPr>
        <xdr:cNvPr id="489" name="テキスト ボックス 488"/>
        <xdr:cNvSpPr txBox="1"/>
      </xdr:nvSpPr>
      <xdr:spPr>
        <a:xfrm>
          <a:off x="8483111" y="170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17969</xdr:rowOff>
    </xdr:from>
    <xdr:to>
      <xdr:col>41</xdr:col>
      <xdr:colOff>101600</xdr:colOff>
      <xdr:row>99</xdr:row>
      <xdr:rowOff>119569</xdr:rowOff>
    </xdr:to>
    <xdr:sp macro="" textlink="">
      <xdr:nvSpPr>
        <xdr:cNvPr id="490" name="楕円 489"/>
        <xdr:cNvSpPr/>
      </xdr:nvSpPr>
      <xdr:spPr>
        <a:xfrm>
          <a:off x="7810500" y="169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110696</xdr:rowOff>
    </xdr:from>
    <xdr:ext cx="534377" cy="259045"/>
    <xdr:sp macro="" textlink="">
      <xdr:nvSpPr>
        <xdr:cNvPr id="491" name="テキスト ボックス 490"/>
        <xdr:cNvSpPr txBox="1"/>
      </xdr:nvSpPr>
      <xdr:spPr>
        <a:xfrm>
          <a:off x="7594111" y="170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115695</xdr:rowOff>
    </xdr:from>
    <xdr:to>
      <xdr:col>36</xdr:col>
      <xdr:colOff>165100</xdr:colOff>
      <xdr:row>99</xdr:row>
      <xdr:rowOff>45845</xdr:rowOff>
    </xdr:to>
    <xdr:sp macro="" textlink="">
      <xdr:nvSpPr>
        <xdr:cNvPr id="492" name="楕円 491"/>
        <xdr:cNvSpPr/>
      </xdr:nvSpPr>
      <xdr:spPr>
        <a:xfrm>
          <a:off x="6921500" y="169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36972</xdr:rowOff>
    </xdr:from>
    <xdr:ext cx="534377" cy="259045"/>
    <xdr:sp macro="" textlink="">
      <xdr:nvSpPr>
        <xdr:cNvPr id="493" name="テキスト ボックス 492"/>
        <xdr:cNvSpPr txBox="1"/>
      </xdr:nvSpPr>
      <xdr:spPr>
        <a:xfrm>
          <a:off x="6705111" y="1701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19456</xdr:rowOff>
    </xdr:from>
    <xdr:to>
      <xdr:col>85</xdr:col>
      <xdr:colOff>127000</xdr:colOff>
      <xdr:row>38</xdr:row>
      <xdr:rowOff>38842</xdr:rowOff>
    </xdr:to>
    <xdr:cxnSp macro="">
      <xdr:nvCxnSpPr>
        <xdr:cNvPr id="521" name="直線コネクタ 520"/>
        <xdr:cNvCxnSpPr/>
      </xdr:nvCxnSpPr>
      <xdr:spPr>
        <a:xfrm flipV="1">
          <a:off x="15481300" y="6534556"/>
          <a:ext cx="8382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38842</xdr:rowOff>
    </xdr:from>
    <xdr:to>
      <xdr:col>81</xdr:col>
      <xdr:colOff>50800</xdr:colOff>
      <xdr:row>38</xdr:row>
      <xdr:rowOff>63484</xdr:rowOff>
    </xdr:to>
    <xdr:cxnSp macro="">
      <xdr:nvCxnSpPr>
        <xdr:cNvPr id="524" name="直線コネクタ 523"/>
        <xdr:cNvCxnSpPr/>
      </xdr:nvCxnSpPr>
      <xdr:spPr>
        <a:xfrm flipV="1">
          <a:off x="14592300" y="6553942"/>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63484</xdr:rowOff>
    </xdr:from>
    <xdr:to>
      <xdr:col>76</xdr:col>
      <xdr:colOff>114300</xdr:colOff>
      <xdr:row>38</xdr:row>
      <xdr:rowOff>73954</xdr:rowOff>
    </xdr:to>
    <xdr:cxnSp macro="">
      <xdr:nvCxnSpPr>
        <xdr:cNvPr id="527" name="直線コネクタ 526"/>
        <xdr:cNvCxnSpPr/>
      </xdr:nvCxnSpPr>
      <xdr:spPr>
        <a:xfrm flipV="1">
          <a:off x="13703300" y="6578584"/>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73954</xdr:rowOff>
    </xdr:from>
    <xdr:to>
      <xdr:col>71</xdr:col>
      <xdr:colOff>177800</xdr:colOff>
      <xdr:row>38</xdr:row>
      <xdr:rowOff>94803</xdr:rowOff>
    </xdr:to>
    <xdr:cxnSp macro="">
      <xdr:nvCxnSpPr>
        <xdr:cNvPr id="530" name="直線コネクタ 529"/>
        <xdr:cNvCxnSpPr/>
      </xdr:nvCxnSpPr>
      <xdr:spPr>
        <a:xfrm flipV="1">
          <a:off x="12814300" y="6589054"/>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140107</xdr:rowOff>
    </xdr:from>
    <xdr:to>
      <xdr:col>85</xdr:col>
      <xdr:colOff>177800</xdr:colOff>
      <xdr:row>38</xdr:row>
      <xdr:rowOff>70256</xdr:rowOff>
    </xdr:to>
    <xdr:sp macro="" textlink="">
      <xdr:nvSpPr>
        <xdr:cNvPr id="540" name="楕円 539"/>
        <xdr:cNvSpPr/>
      </xdr:nvSpPr>
      <xdr:spPr>
        <a:xfrm>
          <a:off x="162687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118534</xdr:rowOff>
    </xdr:from>
    <xdr:ext cx="534377" cy="259045"/>
    <xdr:sp macro="" textlink="">
      <xdr:nvSpPr>
        <xdr:cNvPr id="541" name="消防費該当値テキスト"/>
        <xdr:cNvSpPr txBox="1"/>
      </xdr:nvSpPr>
      <xdr:spPr>
        <a:xfrm>
          <a:off x="16370300" y="64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159492</xdr:rowOff>
    </xdr:from>
    <xdr:to>
      <xdr:col>81</xdr:col>
      <xdr:colOff>101600</xdr:colOff>
      <xdr:row>38</xdr:row>
      <xdr:rowOff>89642</xdr:rowOff>
    </xdr:to>
    <xdr:sp macro="" textlink="">
      <xdr:nvSpPr>
        <xdr:cNvPr id="542" name="楕円 541"/>
        <xdr:cNvSpPr/>
      </xdr:nvSpPr>
      <xdr:spPr>
        <a:xfrm>
          <a:off x="15430500" y="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80769</xdr:rowOff>
    </xdr:from>
    <xdr:ext cx="534377" cy="259045"/>
    <xdr:sp macro="" textlink="">
      <xdr:nvSpPr>
        <xdr:cNvPr id="543" name="テキスト ボックス 542"/>
        <xdr:cNvSpPr txBox="1"/>
      </xdr:nvSpPr>
      <xdr:spPr>
        <a:xfrm>
          <a:off x="15214111" y="65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12684</xdr:rowOff>
    </xdr:from>
    <xdr:to>
      <xdr:col>76</xdr:col>
      <xdr:colOff>165100</xdr:colOff>
      <xdr:row>38</xdr:row>
      <xdr:rowOff>114284</xdr:rowOff>
    </xdr:to>
    <xdr:sp macro="" textlink="">
      <xdr:nvSpPr>
        <xdr:cNvPr id="544" name="楕円 543"/>
        <xdr:cNvSpPr/>
      </xdr:nvSpPr>
      <xdr:spPr>
        <a:xfrm>
          <a:off x="14541500" y="65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105411</xdr:rowOff>
    </xdr:from>
    <xdr:ext cx="534377" cy="259045"/>
    <xdr:sp macro="" textlink="">
      <xdr:nvSpPr>
        <xdr:cNvPr id="545" name="テキスト ボックス 544"/>
        <xdr:cNvSpPr txBox="1"/>
      </xdr:nvSpPr>
      <xdr:spPr>
        <a:xfrm>
          <a:off x="14325111" y="662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23154</xdr:rowOff>
    </xdr:from>
    <xdr:to>
      <xdr:col>72</xdr:col>
      <xdr:colOff>38100</xdr:colOff>
      <xdr:row>38</xdr:row>
      <xdr:rowOff>124754</xdr:rowOff>
    </xdr:to>
    <xdr:sp macro="" textlink="">
      <xdr:nvSpPr>
        <xdr:cNvPr id="546" name="楕円 545"/>
        <xdr:cNvSpPr/>
      </xdr:nvSpPr>
      <xdr:spPr>
        <a:xfrm>
          <a:off x="136525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115881</xdr:rowOff>
    </xdr:from>
    <xdr:ext cx="534377" cy="259045"/>
    <xdr:sp macro="" textlink="">
      <xdr:nvSpPr>
        <xdr:cNvPr id="547" name="テキスト ボックス 546"/>
        <xdr:cNvSpPr txBox="1"/>
      </xdr:nvSpPr>
      <xdr:spPr>
        <a:xfrm>
          <a:off x="13436111" y="66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44003</xdr:rowOff>
    </xdr:from>
    <xdr:to>
      <xdr:col>67</xdr:col>
      <xdr:colOff>101600</xdr:colOff>
      <xdr:row>38</xdr:row>
      <xdr:rowOff>145603</xdr:rowOff>
    </xdr:to>
    <xdr:sp macro="" textlink="">
      <xdr:nvSpPr>
        <xdr:cNvPr id="548" name="楕円 547"/>
        <xdr:cNvSpPr/>
      </xdr:nvSpPr>
      <xdr:spPr>
        <a:xfrm>
          <a:off x="12763500" y="65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136730</xdr:rowOff>
    </xdr:from>
    <xdr:ext cx="534377" cy="259045"/>
    <xdr:sp macro="" textlink="">
      <xdr:nvSpPr>
        <xdr:cNvPr id="549" name="テキスト ボックス 548"/>
        <xdr:cNvSpPr txBox="1"/>
      </xdr:nvSpPr>
      <xdr:spPr>
        <a:xfrm>
          <a:off x="12547111" y="66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59785</xdr:rowOff>
    </xdr:from>
    <xdr:to>
      <xdr:col>85</xdr:col>
      <xdr:colOff>127000</xdr:colOff>
      <xdr:row>51</xdr:row>
      <xdr:rowOff>140615</xdr:rowOff>
    </xdr:to>
    <xdr:cxnSp macro="">
      <xdr:nvCxnSpPr>
        <xdr:cNvPr id="579" name="直線コネクタ 578"/>
        <xdr:cNvCxnSpPr/>
      </xdr:nvCxnSpPr>
      <xdr:spPr>
        <a:xfrm flipV="1">
          <a:off x="15481300" y="8803735"/>
          <a:ext cx="838200" cy="8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140615</xdr:rowOff>
    </xdr:from>
    <xdr:to>
      <xdr:col>81</xdr:col>
      <xdr:colOff>50800</xdr:colOff>
      <xdr:row>54</xdr:row>
      <xdr:rowOff>24962</xdr:rowOff>
    </xdr:to>
    <xdr:cxnSp macro="">
      <xdr:nvCxnSpPr>
        <xdr:cNvPr id="582" name="直線コネクタ 581"/>
        <xdr:cNvCxnSpPr/>
      </xdr:nvCxnSpPr>
      <xdr:spPr>
        <a:xfrm flipV="1">
          <a:off x="14592300" y="8884565"/>
          <a:ext cx="889000" cy="3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24962</xdr:rowOff>
    </xdr:from>
    <xdr:to>
      <xdr:col>76</xdr:col>
      <xdr:colOff>114300</xdr:colOff>
      <xdr:row>55</xdr:row>
      <xdr:rowOff>18390</xdr:rowOff>
    </xdr:to>
    <xdr:cxnSp macro="">
      <xdr:nvCxnSpPr>
        <xdr:cNvPr id="585" name="直線コネクタ 584"/>
        <xdr:cNvCxnSpPr/>
      </xdr:nvCxnSpPr>
      <xdr:spPr>
        <a:xfrm flipV="1">
          <a:off x="13703300" y="9283262"/>
          <a:ext cx="889000" cy="1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18390</xdr:rowOff>
    </xdr:from>
    <xdr:to>
      <xdr:col>71</xdr:col>
      <xdr:colOff>177800</xdr:colOff>
      <xdr:row>55</xdr:row>
      <xdr:rowOff>22561</xdr:rowOff>
    </xdr:to>
    <xdr:cxnSp macro="">
      <xdr:nvCxnSpPr>
        <xdr:cNvPr id="588" name="直線コネクタ 587"/>
        <xdr:cNvCxnSpPr/>
      </xdr:nvCxnSpPr>
      <xdr:spPr>
        <a:xfrm flipV="1">
          <a:off x="12814300" y="9448140"/>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8985</xdr:rowOff>
    </xdr:from>
    <xdr:to>
      <xdr:col>85</xdr:col>
      <xdr:colOff>177800</xdr:colOff>
      <xdr:row>51</xdr:row>
      <xdr:rowOff>110585</xdr:rowOff>
    </xdr:to>
    <xdr:sp macro="" textlink="">
      <xdr:nvSpPr>
        <xdr:cNvPr id="598" name="楕円 597"/>
        <xdr:cNvSpPr/>
      </xdr:nvSpPr>
      <xdr:spPr>
        <a:xfrm>
          <a:off x="16268700" y="87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133462</xdr:rowOff>
    </xdr:from>
    <xdr:ext cx="534377" cy="259045"/>
    <xdr:sp macro="" textlink="">
      <xdr:nvSpPr>
        <xdr:cNvPr id="599" name="教育費該当値テキスト"/>
        <xdr:cNvSpPr txBox="1"/>
      </xdr:nvSpPr>
      <xdr:spPr>
        <a:xfrm>
          <a:off x="16370300" y="870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89815</xdr:rowOff>
    </xdr:from>
    <xdr:to>
      <xdr:col>81</xdr:col>
      <xdr:colOff>101600</xdr:colOff>
      <xdr:row>52</xdr:row>
      <xdr:rowOff>19965</xdr:rowOff>
    </xdr:to>
    <xdr:sp macro="" textlink="">
      <xdr:nvSpPr>
        <xdr:cNvPr id="600" name="楕円 599"/>
        <xdr:cNvSpPr/>
      </xdr:nvSpPr>
      <xdr:spPr>
        <a:xfrm>
          <a:off x="15430500" y="88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36492</xdr:rowOff>
    </xdr:from>
    <xdr:ext cx="534377" cy="259045"/>
    <xdr:sp macro="" textlink="">
      <xdr:nvSpPr>
        <xdr:cNvPr id="601" name="テキスト ボックス 600"/>
        <xdr:cNvSpPr txBox="1"/>
      </xdr:nvSpPr>
      <xdr:spPr>
        <a:xfrm>
          <a:off x="15214111" y="860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145612</xdr:rowOff>
    </xdr:from>
    <xdr:to>
      <xdr:col>76</xdr:col>
      <xdr:colOff>165100</xdr:colOff>
      <xdr:row>54</xdr:row>
      <xdr:rowOff>75762</xdr:rowOff>
    </xdr:to>
    <xdr:sp macro="" textlink="">
      <xdr:nvSpPr>
        <xdr:cNvPr id="602" name="楕円 601"/>
        <xdr:cNvSpPr/>
      </xdr:nvSpPr>
      <xdr:spPr>
        <a:xfrm>
          <a:off x="14541500" y="92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92289</xdr:rowOff>
    </xdr:from>
    <xdr:ext cx="534377" cy="259045"/>
    <xdr:sp macro="" textlink="">
      <xdr:nvSpPr>
        <xdr:cNvPr id="603" name="テキスト ボックス 602"/>
        <xdr:cNvSpPr txBox="1"/>
      </xdr:nvSpPr>
      <xdr:spPr>
        <a:xfrm>
          <a:off x="14325111" y="90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139040</xdr:rowOff>
    </xdr:from>
    <xdr:to>
      <xdr:col>72</xdr:col>
      <xdr:colOff>38100</xdr:colOff>
      <xdr:row>55</xdr:row>
      <xdr:rowOff>69190</xdr:rowOff>
    </xdr:to>
    <xdr:sp macro="" textlink="">
      <xdr:nvSpPr>
        <xdr:cNvPr id="604" name="楕円 603"/>
        <xdr:cNvSpPr/>
      </xdr:nvSpPr>
      <xdr:spPr>
        <a:xfrm>
          <a:off x="13652500" y="93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85717</xdr:rowOff>
    </xdr:from>
    <xdr:ext cx="534377" cy="259045"/>
    <xdr:sp macro="" textlink="">
      <xdr:nvSpPr>
        <xdr:cNvPr id="605" name="テキスト ボックス 604"/>
        <xdr:cNvSpPr txBox="1"/>
      </xdr:nvSpPr>
      <xdr:spPr>
        <a:xfrm>
          <a:off x="13436111" y="91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143211</xdr:rowOff>
    </xdr:from>
    <xdr:to>
      <xdr:col>67</xdr:col>
      <xdr:colOff>101600</xdr:colOff>
      <xdr:row>55</xdr:row>
      <xdr:rowOff>73361</xdr:rowOff>
    </xdr:to>
    <xdr:sp macro="" textlink="">
      <xdr:nvSpPr>
        <xdr:cNvPr id="606" name="楕円 605"/>
        <xdr:cNvSpPr/>
      </xdr:nvSpPr>
      <xdr:spPr>
        <a:xfrm>
          <a:off x="12763500" y="94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89888</xdr:rowOff>
    </xdr:from>
    <xdr:ext cx="534377" cy="259045"/>
    <xdr:sp macro="" textlink="">
      <xdr:nvSpPr>
        <xdr:cNvPr id="607" name="テキスト ボックス 606"/>
        <xdr:cNvSpPr txBox="1"/>
      </xdr:nvSpPr>
      <xdr:spPr>
        <a:xfrm>
          <a:off x="12547111" y="9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132339</xdr:rowOff>
    </xdr:from>
    <xdr:to>
      <xdr:col>85</xdr:col>
      <xdr:colOff>127000</xdr:colOff>
      <xdr:row>78</xdr:row>
      <xdr:rowOff>138968</xdr:rowOff>
    </xdr:to>
    <xdr:cxnSp macro="">
      <xdr:nvCxnSpPr>
        <xdr:cNvPr id="634" name="直線コネクタ 633"/>
        <xdr:cNvCxnSpPr/>
      </xdr:nvCxnSpPr>
      <xdr:spPr>
        <a:xfrm>
          <a:off x="15481300" y="13505439"/>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129825</xdr:rowOff>
    </xdr:from>
    <xdr:to>
      <xdr:col>81</xdr:col>
      <xdr:colOff>50800</xdr:colOff>
      <xdr:row>78</xdr:row>
      <xdr:rowOff>132339</xdr:rowOff>
    </xdr:to>
    <xdr:cxnSp macro="">
      <xdr:nvCxnSpPr>
        <xdr:cNvPr id="637" name="直線コネクタ 636"/>
        <xdr:cNvCxnSpPr/>
      </xdr:nvCxnSpPr>
      <xdr:spPr>
        <a:xfrm>
          <a:off x="14592300" y="1350292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129825</xdr:rowOff>
    </xdr:from>
    <xdr:to>
      <xdr:col>76</xdr:col>
      <xdr:colOff>114300</xdr:colOff>
      <xdr:row>78</xdr:row>
      <xdr:rowOff>137917</xdr:rowOff>
    </xdr:to>
    <xdr:cxnSp macro="">
      <xdr:nvCxnSpPr>
        <xdr:cNvPr id="640" name="直線コネクタ 639"/>
        <xdr:cNvCxnSpPr/>
      </xdr:nvCxnSpPr>
      <xdr:spPr>
        <a:xfrm flipV="1">
          <a:off x="13703300" y="13502925"/>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125938</xdr:rowOff>
    </xdr:from>
    <xdr:to>
      <xdr:col>71</xdr:col>
      <xdr:colOff>177800</xdr:colOff>
      <xdr:row>78</xdr:row>
      <xdr:rowOff>137917</xdr:rowOff>
    </xdr:to>
    <xdr:cxnSp macro="">
      <xdr:nvCxnSpPr>
        <xdr:cNvPr id="643" name="直線コネクタ 642"/>
        <xdr:cNvCxnSpPr/>
      </xdr:nvCxnSpPr>
      <xdr:spPr>
        <a:xfrm>
          <a:off x="12814300" y="13499038"/>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88168</xdr:rowOff>
    </xdr:from>
    <xdr:to>
      <xdr:col>85</xdr:col>
      <xdr:colOff>177800</xdr:colOff>
      <xdr:row>79</xdr:row>
      <xdr:rowOff>18318</xdr:rowOff>
    </xdr:to>
    <xdr:sp macro="" textlink="">
      <xdr:nvSpPr>
        <xdr:cNvPr id="653" name="楕円 652"/>
        <xdr:cNvSpPr/>
      </xdr:nvSpPr>
      <xdr:spPr>
        <a:xfrm>
          <a:off x="162687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13932" cy="259045"/>
    <xdr:sp macro="" textlink="">
      <xdr:nvSpPr>
        <xdr:cNvPr id="654" name="災害復旧費該当値テキスト"/>
        <xdr:cNvSpPr txBox="1"/>
      </xdr:nvSpPr>
      <xdr:spPr>
        <a:xfrm>
          <a:off x="16370300" y="13393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81539</xdr:rowOff>
    </xdr:from>
    <xdr:to>
      <xdr:col>81</xdr:col>
      <xdr:colOff>101600</xdr:colOff>
      <xdr:row>79</xdr:row>
      <xdr:rowOff>11689</xdr:rowOff>
    </xdr:to>
    <xdr:sp macro="" textlink="">
      <xdr:nvSpPr>
        <xdr:cNvPr id="655" name="楕円 654"/>
        <xdr:cNvSpPr/>
      </xdr:nvSpPr>
      <xdr:spPr>
        <a:xfrm>
          <a:off x="15430500" y="134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2816</xdr:rowOff>
    </xdr:from>
    <xdr:ext cx="378565" cy="259045"/>
    <xdr:sp macro="" textlink="">
      <xdr:nvSpPr>
        <xdr:cNvPr id="656" name="テキスト ボックス 655"/>
        <xdr:cNvSpPr txBox="1"/>
      </xdr:nvSpPr>
      <xdr:spPr>
        <a:xfrm>
          <a:off x="15292017" y="1354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79025</xdr:rowOff>
    </xdr:from>
    <xdr:to>
      <xdr:col>76</xdr:col>
      <xdr:colOff>165100</xdr:colOff>
      <xdr:row>79</xdr:row>
      <xdr:rowOff>9175</xdr:rowOff>
    </xdr:to>
    <xdr:sp macro="" textlink="">
      <xdr:nvSpPr>
        <xdr:cNvPr id="657" name="楕円 656"/>
        <xdr:cNvSpPr/>
      </xdr:nvSpPr>
      <xdr:spPr>
        <a:xfrm>
          <a:off x="14541500" y="134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302</xdr:rowOff>
    </xdr:from>
    <xdr:ext cx="378565" cy="259045"/>
    <xdr:sp macro="" textlink="">
      <xdr:nvSpPr>
        <xdr:cNvPr id="658" name="テキスト ボックス 657"/>
        <xdr:cNvSpPr txBox="1"/>
      </xdr:nvSpPr>
      <xdr:spPr>
        <a:xfrm>
          <a:off x="14403017" y="13544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87117</xdr:rowOff>
    </xdr:from>
    <xdr:to>
      <xdr:col>72</xdr:col>
      <xdr:colOff>38100</xdr:colOff>
      <xdr:row>79</xdr:row>
      <xdr:rowOff>17267</xdr:rowOff>
    </xdr:to>
    <xdr:sp macro="" textlink="">
      <xdr:nvSpPr>
        <xdr:cNvPr id="659" name="楕円 658"/>
        <xdr:cNvSpPr/>
      </xdr:nvSpPr>
      <xdr:spPr>
        <a:xfrm>
          <a:off x="13652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8394</xdr:rowOff>
    </xdr:from>
    <xdr:ext cx="313932" cy="259045"/>
    <xdr:sp macro="" textlink="">
      <xdr:nvSpPr>
        <xdr:cNvPr id="660" name="テキスト ボックス 659"/>
        <xdr:cNvSpPr txBox="1"/>
      </xdr:nvSpPr>
      <xdr:spPr>
        <a:xfrm>
          <a:off x="13546333" y="13552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75138</xdr:rowOff>
    </xdr:from>
    <xdr:to>
      <xdr:col>67</xdr:col>
      <xdr:colOff>101600</xdr:colOff>
      <xdr:row>79</xdr:row>
      <xdr:rowOff>5288</xdr:rowOff>
    </xdr:to>
    <xdr:sp macro="" textlink="">
      <xdr:nvSpPr>
        <xdr:cNvPr id="661" name="楕円 660"/>
        <xdr:cNvSpPr/>
      </xdr:nvSpPr>
      <xdr:spPr>
        <a:xfrm>
          <a:off x="12763500" y="134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167865</xdr:rowOff>
    </xdr:from>
    <xdr:ext cx="378565" cy="259045"/>
    <xdr:sp macro="" textlink="">
      <xdr:nvSpPr>
        <xdr:cNvPr id="662" name="テキスト ボックス 661"/>
        <xdr:cNvSpPr txBox="1"/>
      </xdr:nvSpPr>
      <xdr:spPr>
        <a:xfrm>
          <a:off x="12625017" y="1354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16002</xdr:rowOff>
    </xdr:from>
    <xdr:to>
      <xdr:col>85</xdr:col>
      <xdr:colOff>127000</xdr:colOff>
      <xdr:row>97</xdr:row>
      <xdr:rowOff>25819</xdr:rowOff>
    </xdr:to>
    <xdr:cxnSp macro="">
      <xdr:nvCxnSpPr>
        <xdr:cNvPr id="691" name="直線コネクタ 690"/>
        <xdr:cNvCxnSpPr/>
      </xdr:nvCxnSpPr>
      <xdr:spPr>
        <a:xfrm>
          <a:off x="15481300" y="16646652"/>
          <a:ext cx="8382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16002</xdr:rowOff>
    </xdr:from>
    <xdr:to>
      <xdr:col>81</xdr:col>
      <xdr:colOff>50800</xdr:colOff>
      <xdr:row>97</xdr:row>
      <xdr:rowOff>18644</xdr:rowOff>
    </xdr:to>
    <xdr:cxnSp macro="">
      <xdr:nvCxnSpPr>
        <xdr:cNvPr id="694" name="直線コネクタ 693"/>
        <xdr:cNvCxnSpPr/>
      </xdr:nvCxnSpPr>
      <xdr:spPr>
        <a:xfrm flipV="1">
          <a:off x="14592300" y="16646652"/>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17259</xdr:rowOff>
    </xdr:from>
    <xdr:to>
      <xdr:col>76</xdr:col>
      <xdr:colOff>114300</xdr:colOff>
      <xdr:row>97</xdr:row>
      <xdr:rowOff>18644</xdr:rowOff>
    </xdr:to>
    <xdr:cxnSp macro="">
      <xdr:nvCxnSpPr>
        <xdr:cNvPr id="697" name="直線コネクタ 696"/>
        <xdr:cNvCxnSpPr/>
      </xdr:nvCxnSpPr>
      <xdr:spPr>
        <a:xfrm>
          <a:off x="13703300" y="16647909"/>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163767</xdr:rowOff>
    </xdr:from>
    <xdr:to>
      <xdr:col>71</xdr:col>
      <xdr:colOff>177800</xdr:colOff>
      <xdr:row>97</xdr:row>
      <xdr:rowOff>17259</xdr:rowOff>
    </xdr:to>
    <xdr:cxnSp macro="">
      <xdr:nvCxnSpPr>
        <xdr:cNvPr id="700" name="直線コネクタ 699"/>
        <xdr:cNvCxnSpPr/>
      </xdr:nvCxnSpPr>
      <xdr:spPr>
        <a:xfrm>
          <a:off x="12814300" y="16622967"/>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146469</xdr:rowOff>
    </xdr:from>
    <xdr:to>
      <xdr:col>85</xdr:col>
      <xdr:colOff>177800</xdr:colOff>
      <xdr:row>97</xdr:row>
      <xdr:rowOff>76619</xdr:rowOff>
    </xdr:to>
    <xdr:sp macro="" textlink="">
      <xdr:nvSpPr>
        <xdr:cNvPr id="710" name="楕円 709"/>
        <xdr:cNvSpPr/>
      </xdr:nvSpPr>
      <xdr:spPr>
        <a:xfrm>
          <a:off x="16268700" y="166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124896</xdr:rowOff>
    </xdr:from>
    <xdr:ext cx="534377" cy="259045"/>
    <xdr:sp macro="" textlink="">
      <xdr:nvSpPr>
        <xdr:cNvPr id="711" name="公債費該当値テキスト"/>
        <xdr:cNvSpPr txBox="1"/>
      </xdr:nvSpPr>
      <xdr:spPr>
        <a:xfrm>
          <a:off x="16370300" y="165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136652</xdr:rowOff>
    </xdr:from>
    <xdr:to>
      <xdr:col>81</xdr:col>
      <xdr:colOff>101600</xdr:colOff>
      <xdr:row>97</xdr:row>
      <xdr:rowOff>66802</xdr:rowOff>
    </xdr:to>
    <xdr:sp macro="" textlink="">
      <xdr:nvSpPr>
        <xdr:cNvPr id="712" name="楕円 711"/>
        <xdr:cNvSpPr/>
      </xdr:nvSpPr>
      <xdr:spPr>
        <a:xfrm>
          <a:off x="15430500" y="165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57929</xdr:rowOff>
    </xdr:from>
    <xdr:ext cx="534377" cy="259045"/>
    <xdr:sp macro="" textlink="">
      <xdr:nvSpPr>
        <xdr:cNvPr id="713" name="テキスト ボックス 712"/>
        <xdr:cNvSpPr txBox="1"/>
      </xdr:nvSpPr>
      <xdr:spPr>
        <a:xfrm>
          <a:off x="15214111" y="166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139294</xdr:rowOff>
    </xdr:from>
    <xdr:to>
      <xdr:col>76</xdr:col>
      <xdr:colOff>165100</xdr:colOff>
      <xdr:row>97</xdr:row>
      <xdr:rowOff>69444</xdr:rowOff>
    </xdr:to>
    <xdr:sp macro="" textlink="">
      <xdr:nvSpPr>
        <xdr:cNvPr id="714" name="楕円 713"/>
        <xdr:cNvSpPr/>
      </xdr:nvSpPr>
      <xdr:spPr>
        <a:xfrm>
          <a:off x="14541500" y="165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60571</xdr:rowOff>
    </xdr:from>
    <xdr:ext cx="534377" cy="259045"/>
    <xdr:sp macro="" textlink="">
      <xdr:nvSpPr>
        <xdr:cNvPr id="715" name="テキスト ボックス 714"/>
        <xdr:cNvSpPr txBox="1"/>
      </xdr:nvSpPr>
      <xdr:spPr>
        <a:xfrm>
          <a:off x="14325111" y="166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137909</xdr:rowOff>
    </xdr:from>
    <xdr:to>
      <xdr:col>72</xdr:col>
      <xdr:colOff>38100</xdr:colOff>
      <xdr:row>97</xdr:row>
      <xdr:rowOff>68059</xdr:rowOff>
    </xdr:to>
    <xdr:sp macro="" textlink="">
      <xdr:nvSpPr>
        <xdr:cNvPr id="716" name="楕円 715"/>
        <xdr:cNvSpPr/>
      </xdr:nvSpPr>
      <xdr:spPr>
        <a:xfrm>
          <a:off x="13652500" y="165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59186</xdr:rowOff>
    </xdr:from>
    <xdr:ext cx="534377" cy="259045"/>
    <xdr:sp macro="" textlink="">
      <xdr:nvSpPr>
        <xdr:cNvPr id="717" name="テキスト ボックス 716"/>
        <xdr:cNvSpPr txBox="1"/>
      </xdr:nvSpPr>
      <xdr:spPr>
        <a:xfrm>
          <a:off x="13436111" y="1668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112967</xdr:rowOff>
    </xdr:from>
    <xdr:to>
      <xdr:col>67</xdr:col>
      <xdr:colOff>101600</xdr:colOff>
      <xdr:row>97</xdr:row>
      <xdr:rowOff>43117</xdr:rowOff>
    </xdr:to>
    <xdr:sp macro="" textlink="">
      <xdr:nvSpPr>
        <xdr:cNvPr id="718" name="楕円 717"/>
        <xdr:cNvSpPr/>
      </xdr:nvSpPr>
      <xdr:spPr>
        <a:xfrm>
          <a:off x="12763500" y="165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34244</xdr:rowOff>
    </xdr:from>
    <xdr:ext cx="534377" cy="259045"/>
    <xdr:sp macro="" textlink="">
      <xdr:nvSpPr>
        <xdr:cNvPr id="719" name="テキスト ボックス 718"/>
        <xdr:cNvSpPr txBox="1"/>
      </xdr:nvSpPr>
      <xdr:spPr>
        <a:xfrm>
          <a:off x="12547111" y="166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教育費は、住民一人当たりのコストが類似団体内平均値を、</a:t>
          </a:r>
          <a:r>
            <a:rPr kumimoji="1" lang="en-US" altLang="ja-JP" sz="1300">
              <a:latin typeface="ＭＳ Ｐゴシック" panose="020B0600070205080204" pitchFamily="50" charset="-128"/>
              <a:ea typeface="ＭＳ Ｐゴシック" panose="020B0600070205080204" pitchFamily="50" charset="-128"/>
            </a:rPr>
            <a:t>42,849</a:t>
          </a:r>
          <a:r>
            <a:rPr kumimoji="1" lang="ja-JP" altLang="en-US" sz="1300">
              <a:latin typeface="ＭＳ Ｐゴシック" panose="020B0600070205080204" pitchFamily="50" charset="-128"/>
              <a:ea typeface="ＭＳ Ｐゴシック" panose="020B0600070205080204" pitchFamily="50" charset="-128"/>
            </a:rPr>
            <a:t>円上回っている。前年度からは</a:t>
          </a:r>
          <a:r>
            <a:rPr kumimoji="1" lang="en-US" altLang="ja-JP" sz="1300">
              <a:latin typeface="ＭＳ Ｐゴシック" panose="020B0600070205080204" pitchFamily="50" charset="-128"/>
              <a:ea typeface="ＭＳ Ｐゴシック" panose="020B0600070205080204" pitchFamily="50" charset="-128"/>
            </a:rPr>
            <a:t>4,243</a:t>
          </a:r>
          <a:r>
            <a:rPr kumimoji="1" lang="ja-JP" altLang="en-US" sz="1300">
              <a:latin typeface="ＭＳ Ｐゴシック" panose="020B0600070205080204" pitchFamily="50" charset="-128"/>
              <a:ea typeface="ＭＳ Ｐゴシック" panose="020B0600070205080204" pitchFamily="50" charset="-128"/>
            </a:rPr>
            <a:t>円増加し、人口増加に伴う児童生徒数の増加により決算額は年々増加傾向となっている。主な増加の要因として、古墳公園史跡等購入事業が</a:t>
          </a:r>
          <a:r>
            <a:rPr kumimoji="1" lang="en-US" altLang="ja-JP" sz="1300">
              <a:latin typeface="ＭＳ Ｐゴシック" panose="020B0600070205080204" pitchFamily="50" charset="-128"/>
              <a:ea typeface="ＭＳ Ｐゴシック" panose="020B0600070205080204" pitchFamily="50" charset="-128"/>
            </a:rPr>
            <a:t>1,061,918</a:t>
          </a:r>
          <a:r>
            <a:rPr kumimoji="1" lang="ja-JP" altLang="en-US" sz="1300">
              <a:latin typeface="ＭＳ Ｐゴシック" panose="020B0600070205080204" pitchFamily="50" charset="-128"/>
              <a:ea typeface="ＭＳ Ｐゴシック" panose="020B0600070205080204" pitchFamily="50" charset="-128"/>
            </a:rPr>
            <a:t>千円、福間小学校整備改修事業が</a:t>
          </a:r>
          <a:r>
            <a:rPr kumimoji="1" lang="en-US" altLang="ja-JP" sz="1300">
              <a:latin typeface="ＭＳ Ｐゴシック" panose="020B0600070205080204" pitchFamily="50" charset="-128"/>
              <a:ea typeface="ＭＳ Ｐゴシック" panose="020B0600070205080204" pitchFamily="50" charset="-128"/>
            </a:rPr>
            <a:t>278,058</a:t>
          </a:r>
          <a:r>
            <a:rPr kumimoji="1" lang="ja-JP" altLang="en-US" sz="1300">
              <a:latin typeface="ＭＳ Ｐゴシック" panose="020B0600070205080204" pitchFamily="50" charset="-128"/>
              <a:ea typeface="ＭＳ Ｐゴシック" panose="020B0600070205080204" pitchFamily="50" charset="-128"/>
            </a:rPr>
            <a:t>千円、小中学校トイレ洋式化事業が</a:t>
          </a:r>
          <a:r>
            <a:rPr kumimoji="1" lang="en-US" altLang="ja-JP" sz="1300">
              <a:latin typeface="ＭＳ Ｐゴシック" panose="020B0600070205080204" pitchFamily="50" charset="-128"/>
              <a:ea typeface="ＭＳ Ｐゴシック" panose="020B0600070205080204" pitchFamily="50" charset="-128"/>
            </a:rPr>
            <a:t>187,784</a:t>
          </a:r>
          <a:r>
            <a:rPr kumimoji="1" lang="ja-JP" altLang="en-US" sz="1300">
              <a:latin typeface="ＭＳ Ｐゴシック" panose="020B0600070205080204" pitchFamily="50" charset="-128"/>
              <a:ea typeface="ＭＳ Ｐゴシック" panose="020B0600070205080204" pitchFamily="50" charset="-128"/>
            </a:rPr>
            <a:t>千円、新設共同調理場整備事業</a:t>
          </a:r>
          <a:r>
            <a:rPr kumimoji="1" lang="en-US" altLang="ja-JP" sz="1300">
              <a:latin typeface="ＭＳ Ｐゴシック" panose="020B0600070205080204" pitchFamily="50" charset="-128"/>
              <a:ea typeface="ＭＳ Ｐゴシック" panose="020B0600070205080204" pitchFamily="50" charset="-128"/>
            </a:rPr>
            <a:t>109,652</a:t>
          </a:r>
          <a:r>
            <a:rPr kumimoji="1" lang="ja-JP" altLang="en-US" sz="1300">
              <a:latin typeface="ＭＳ Ｐゴシック" panose="020B0600070205080204" pitchFamily="50" charset="-128"/>
              <a:ea typeface="ＭＳ Ｐゴシック" panose="020B0600070205080204" pitchFamily="50" charset="-128"/>
            </a:rPr>
            <a:t>千円、津屋崎公民館解体事業が</a:t>
          </a:r>
          <a:r>
            <a:rPr kumimoji="1" lang="en-US" altLang="ja-JP" sz="1300">
              <a:latin typeface="ＭＳ Ｐゴシック" panose="020B0600070205080204" pitchFamily="50" charset="-128"/>
              <a:ea typeface="ＭＳ Ｐゴシック" panose="020B0600070205080204" pitchFamily="50" charset="-128"/>
            </a:rPr>
            <a:t>52,603</a:t>
          </a:r>
          <a:r>
            <a:rPr kumimoji="1" lang="ja-JP" altLang="en-US" sz="1300">
              <a:latin typeface="ＭＳ Ｐゴシック" panose="020B0600070205080204" pitchFamily="50" charset="-128"/>
              <a:ea typeface="ＭＳ Ｐゴシック" panose="020B0600070205080204" pitchFamily="50" charset="-128"/>
            </a:rPr>
            <a:t>千円、複合文化センター改修事業が</a:t>
          </a:r>
          <a:r>
            <a:rPr kumimoji="1" lang="en-US" altLang="ja-JP" sz="1300">
              <a:latin typeface="ＭＳ Ｐゴシック" panose="020B0600070205080204" pitchFamily="50" charset="-128"/>
              <a:ea typeface="ＭＳ Ｐゴシック" panose="020B0600070205080204" pitchFamily="50" charset="-128"/>
            </a:rPr>
            <a:t>42,074</a:t>
          </a:r>
          <a:r>
            <a:rPr kumimoji="1" lang="ja-JP" altLang="en-US" sz="1300">
              <a:latin typeface="ＭＳ Ｐゴシック" panose="020B0600070205080204" pitchFamily="50" charset="-128"/>
              <a:ea typeface="ＭＳ Ｐゴシック" panose="020B0600070205080204" pitchFamily="50" charset="-128"/>
            </a:rPr>
            <a:t>千円それぞれ増額となったことが挙げられる。</a:t>
          </a:r>
        </a:p>
        <a:p>
          <a:r>
            <a:rPr kumimoji="1" lang="ja-JP" altLang="en-US" sz="1300">
              <a:latin typeface="ＭＳ Ｐゴシック" panose="020B0600070205080204" pitchFamily="50" charset="-128"/>
              <a:ea typeface="ＭＳ Ｐゴシック" panose="020B0600070205080204" pitchFamily="50" charset="-128"/>
            </a:rPr>
            <a:t>農林水産費は、住民一人当たりのコストが前年度から</a:t>
          </a:r>
          <a:r>
            <a:rPr kumimoji="1" lang="en-US" altLang="ja-JP" sz="1300">
              <a:latin typeface="ＭＳ Ｐゴシック" panose="020B0600070205080204" pitchFamily="50" charset="-128"/>
              <a:ea typeface="ＭＳ Ｐゴシック" panose="020B0600070205080204" pitchFamily="50" charset="-128"/>
            </a:rPr>
            <a:t>13,382</a:t>
          </a:r>
          <a:r>
            <a:rPr kumimoji="1" lang="ja-JP" altLang="en-US" sz="1300">
              <a:latin typeface="ＭＳ Ｐゴシック" panose="020B0600070205080204" pitchFamily="50" charset="-128"/>
              <a:ea typeface="ＭＳ Ｐゴシック" panose="020B0600070205080204" pitchFamily="50" charset="-128"/>
            </a:rPr>
            <a:t>円減少しており、類似団体内平均値を</a:t>
          </a:r>
          <a:r>
            <a:rPr kumimoji="1" lang="en-US" altLang="ja-JP" sz="1300">
              <a:latin typeface="ＭＳ Ｐゴシック" panose="020B0600070205080204" pitchFamily="50" charset="-128"/>
              <a:ea typeface="ＭＳ Ｐゴシック" panose="020B0600070205080204" pitchFamily="50" charset="-128"/>
            </a:rPr>
            <a:t>616</a:t>
          </a:r>
          <a:r>
            <a:rPr kumimoji="1" lang="ja-JP" altLang="en-US" sz="1300">
              <a:latin typeface="ＭＳ Ｐゴシック" panose="020B0600070205080204" pitchFamily="50" charset="-128"/>
              <a:ea typeface="ＭＳ Ｐゴシック" panose="020B0600070205080204" pitchFamily="50" charset="-128"/>
            </a:rPr>
            <a:t>円下回っている。主な減少の要因として、強い農業・担い手づくり総合支援事業が</a:t>
          </a:r>
          <a:r>
            <a:rPr kumimoji="1" lang="en-US" altLang="ja-JP" sz="1300">
              <a:latin typeface="ＭＳ Ｐゴシック" panose="020B0600070205080204" pitchFamily="50" charset="-128"/>
              <a:ea typeface="ＭＳ Ｐゴシック" panose="020B0600070205080204" pitchFamily="50" charset="-128"/>
            </a:rPr>
            <a:t>886,500</a:t>
          </a:r>
          <a:r>
            <a:rPr kumimoji="1" lang="ja-JP" altLang="en-US" sz="1300">
              <a:latin typeface="ＭＳ Ｐゴシック" panose="020B0600070205080204" pitchFamily="50" charset="-128"/>
              <a:ea typeface="ＭＳ Ｐゴシック" panose="020B0600070205080204" pitchFamily="50" charset="-128"/>
            </a:rPr>
            <a:t>千円皆減、農村地域防災減災事業が</a:t>
          </a:r>
          <a:r>
            <a:rPr kumimoji="1" lang="en-US" altLang="ja-JP" sz="1300">
              <a:latin typeface="ＭＳ Ｐゴシック" panose="020B0600070205080204" pitchFamily="50" charset="-128"/>
              <a:ea typeface="ＭＳ Ｐゴシック" panose="020B0600070205080204" pitchFamily="50" charset="-128"/>
            </a:rPr>
            <a:t>29,167</a:t>
          </a:r>
          <a:r>
            <a:rPr kumimoji="1" lang="ja-JP" altLang="en-US" sz="1300">
              <a:latin typeface="ＭＳ Ｐゴシック" panose="020B0600070205080204" pitchFamily="50" charset="-128"/>
              <a:ea typeface="ＭＳ Ｐゴシック" panose="020B0600070205080204" pitchFamily="50" charset="-128"/>
            </a:rPr>
            <a:t>千円減額となったことが挙げられる。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民生費は、住民一人当たりのコストが前年度から</a:t>
          </a:r>
          <a:r>
            <a:rPr kumimoji="1" lang="en-US" altLang="ja-JP" sz="1300">
              <a:latin typeface="ＭＳ Ｐゴシック" panose="020B0600070205080204" pitchFamily="50" charset="-128"/>
              <a:ea typeface="ＭＳ Ｐゴシック" panose="020B0600070205080204" pitchFamily="50" charset="-128"/>
            </a:rPr>
            <a:t>14,499</a:t>
          </a:r>
          <a:r>
            <a:rPr kumimoji="1" lang="ja-JP" altLang="en-US" sz="1300">
              <a:latin typeface="ＭＳ Ｐゴシック" panose="020B0600070205080204" pitchFamily="50" charset="-128"/>
              <a:ea typeface="ＭＳ Ｐゴシック" panose="020B0600070205080204" pitchFamily="50" charset="-128"/>
            </a:rPr>
            <a:t>円減少しており、類似団体内平均値よりも低い水準となっている。主な減少の要因として、子育て世帯臨時特別給付金支給事業が</a:t>
          </a:r>
          <a:r>
            <a:rPr kumimoji="1" lang="en-US" altLang="ja-JP" sz="1300">
              <a:latin typeface="ＭＳ Ｐゴシック" panose="020B0600070205080204" pitchFamily="50" charset="-128"/>
              <a:ea typeface="ＭＳ Ｐゴシック" panose="020B0600070205080204" pitchFamily="50" charset="-128"/>
            </a:rPr>
            <a:t>1,249,059</a:t>
          </a:r>
          <a:r>
            <a:rPr kumimoji="1" lang="ja-JP" altLang="en-US" sz="1300">
              <a:latin typeface="ＭＳ Ｐゴシック" panose="020B0600070205080204" pitchFamily="50" charset="-128"/>
              <a:ea typeface="ＭＳ Ｐゴシック" panose="020B0600070205080204" pitchFamily="50" charset="-128"/>
            </a:rPr>
            <a:t>千円、住民税非課税世帯等臨時特別給付金事業が</a:t>
          </a:r>
          <a:r>
            <a:rPr kumimoji="1" lang="en-US" altLang="ja-JP" sz="1300">
              <a:latin typeface="ＭＳ Ｐゴシック" panose="020B0600070205080204" pitchFamily="50" charset="-128"/>
              <a:ea typeface="ＭＳ Ｐゴシック" panose="020B0600070205080204" pitchFamily="50" charset="-128"/>
            </a:rPr>
            <a:t>370,488</a:t>
          </a:r>
          <a:r>
            <a:rPr kumimoji="1" lang="ja-JP" altLang="en-US" sz="1300">
              <a:latin typeface="ＭＳ Ｐゴシック" panose="020B0600070205080204" pitchFamily="50" charset="-128"/>
              <a:ea typeface="ＭＳ Ｐゴシック" panose="020B0600070205080204" pitchFamily="50" charset="-128"/>
            </a:rPr>
            <a:t>千円それぞれ減額となったことが挙げられる。</a:t>
          </a:r>
        </a:p>
        <a:p>
          <a:r>
            <a:rPr kumimoji="1" lang="ja-JP" altLang="en-US" sz="1300">
              <a:latin typeface="ＭＳ Ｐゴシック" panose="020B0600070205080204" pitchFamily="50" charset="-128"/>
              <a:ea typeface="ＭＳ Ｐゴシック" panose="020B0600070205080204" pitchFamily="50" charset="-128"/>
            </a:rPr>
            <a:t>総務費は、住民一人当たりのコストが、</a:t>
          </a:r>
          <a:r>
            <a:rPr kumimoji="1" lang="en-US" altLang="ja-JP" sz="1300">
              <a:latin typeface="ＭＳ Ｐゴシック" panose="020B0600070205080204" pitchFamily="50" charset="-128"/>
              <a:ea typeface="ＭＳ Ｐゴシック" panose="020B0600070205080204" pitchFamily="50" charset="-128"/>
            </a:rPr>
            <a:t>52,291</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6,634</a:t>
          </a:r>
          <a:r>
            <a:rPr kumimoji="1" lang="ja-JP" altLang="en-US" sz="1300">
              <a:latin typeface="ＭＳ Ｐゴシック" panose="020B0600070205080204" pitchFamily="50" charset="-128"/>
              <a:ea typeface="ＭＳ Ｐゴシック" panose="020B0600070205080204" pitchFamily="50" charset="-128"/>
            </a:rPr>
            <a:t>円増加した。主な増加の要因として、物価高騰対策こども若者応援事業が</a:t>
          </a:r>
          <a:r>
            <a:rPr kumimoji="1" lang="en-US" altLang="ja-JP" sz="1300">
              <a:latin typeface="ＭＳ Ｐゴシック" panose="020B0600070205080204" pitchFamily="50" charset="-128"/>
              <a:ea typeface="ＭＳ Ｐゴシック" panose="020B0600070205080204" pitchFamily="50" charset="-128"/>
            </a:rPr>
            <a:t>176,157</a:t>
          </a:r>
          <a:r>
            <a:rPr kumimoji="1" lang="ja-JP" altLang="en-US" sz="1300">
              <a:latin typeface="ＭＳ Ｐゴシック" panose="020B0600070205080204" pitchFamily="50" charset="-128"/>
              <a:ea typeface="ＭＳ Ｐゴシック" panose="020B0600070205080204" pitchFamily="50" charset="-128"/>
            </a:rPr>
            <a:t>千円皆増、財政調整基金利子等積立事務が</a:t>
          </a:r>
          <a:r>
            <a:rPr kumimoji="1" lang="en-US" altLang="ja-JP" sz="1300">
              <a:latin typeface="ＭＳ Ｐゴシック" panose="020B0600070205080204" pitchFamily="50" charset="-128"/>
              <a:ea typeface="ＭＳ Ｐゴシック" panose="020B0600070205080204" pitchFamily="50" charset="-128"/>
            </a:rPr>
            <a:t>255,230</a:t>
          </a:r>
          <a:r>
            <a:rPr kumimoji="1" lang="ja-JP" altLang="en-US" sz="1300">
              <a:latin typeface="ＭＳ Ｐゴシック" panose="020B0600070205080204" pitchFamily="50" charset="-128"/>
              <a:ea typeface="ＭＳ Ｐゴシック" panose="020B0600070205080204" pitchFamily="50" charset="-128"/>
            </a:rPr>
            <a:t>千円、庁舎改修事業が</a:t>
          </a:r>
          <a:r>
            <a:rPr kumimoji="1" lang="en-US" altLang="ja-JP" sz="1300">
              <a:latin typeface="ＭＳ Ｐゴシック" panose="020B0600070205080204" pitchFamily="50" charset="-128"/>
              <a:ea typeface="ＭＳ Ｐゴシック" panose="020B0600070205080204" pitchFamily="50" charset="-128"/>
            </a:rPr>
            <a:t>73,214</a:t>
          </a:r>
          <a:r>
            <a:rPr kumimoji="1" lang="ja-JP" altLang="en-US" sz="1300">
              <a:latin typeface="ＭＳ Ｐゴシック" panose="020B0600070205080204" pitchFamily="50" charset="-128"/>
              <a:ea typeface="ＭＳ Ｐゴシック" panose="020B0600070205080204" pitchFamily="50" charset="-128"/>
            </a:rPr>
            <a:t>千円、それぞれ増額となったことが挙げられる。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1,095</a:t>
          </a:r>
          <a:r>
            <a:rPr kumimoji="1" lang="ja-JP" altLang="en-US" sz="1300">
              <a:latin typeface="ＭＳ Ｐゴシック" panose="020B0600070205080204" pitchFamily="50" charset="-128"/>
              <a:ea typeface="ＭＳ Ｐゴシック" panose="020B0600070205080204" pitchFamily="50" charset="-128"/>
            </a:rPr>
            <a:t>円増加している。主な増加の要因としてふくとぴあ施設整備事業が</a:t>
          </a:r>
          <a:r>
            <a:rPr kumimoji="1" lang="en-US" altLang="ja-JP" sz="1300">
              <a:latin typeface="ＭＳ Ｐゴシック" panose="020B0600070205080204" pitchFamily="50" charset="-128"/>
              <a:ea typeface="ＭＳ Ｐゴシック" panose="020B0600070205080204" pitchFamily="50" charset="-128"/>
            </a:rPr>
            <a:t>48,843</a:t>
          </a:r>
          <a:r>
            <a:rPr kumimoji="1" lang="ja-JP" altLang="en-US" sz="1300">
              <a:latin typeface="ＭＳ Ｐゴシック" panose="020B0600070205080204" pitchFamily="50" charset="-128"/>
              <a:ea typeface="ＭＳ Ｐゴシック" panose="020B0600070205080204" pitchFamily="50" charset="-128"/>
            </a:rPr>
            <a:t>千円、未熟児養育医療給付事業が</a:t>
          </a:r>
          <a:r>
            <a:rPr kumimoji="1" lang="en-US" altLang="ja-JP" sz="1300">
              <a:latin typeface="ＭＳ Ｐゴシック" panose="020B0600070205080204" pitchFamily="50" charset="-128"/>
              <a:ea typeface="ＭＳ Ｐゴシック" panose="020B0600070205080204" pitchFamily="50" charset="-128"/>
            </a:rPr>
            <a:t>15,617</a:t>
          </a:r>
          <a:r>
            <a:rPr kumimoji="1" lang="ja-JP" altLang="en-US" sz="1300">
              <a:latin typeface="ＭＳ Ｐゴシック" panose="020B0600070205080204" pitchFamily="50" charset="-128"/>
              <a:ea typeface="ＭＳ Ｐゴシック" panose="020B0600070205080204" pitchFamily="50" charset="-128"/>
            </a:rPr>
            <a:t>千円、宗像地区事務組合清掃費負担金が</a:t>
          </a:r>
          <a:r>
            <a:rPr kumimoji="1" lang="en-US" altLang="ja-JP" sz="1300">
              <a:latin typeface="ＭＳ Ｐゴシック" panose="020B0600070205080204" pitchFamily="50" charset="-128"/>
              <a:ea typeface="ＭＳ Ｐゴシック" panose="020B0600070205080204" pitchFamily="50" charset="-128"/>
            </a:rPr>
            <a:t>11,805</a:t>
          </a:r>
          <a:r>
            <a:rPr kumimoji="1" lang="ja-JP" altLang="en-US" sz="1300">
              <a:latin typeface="ＭＳ Ｐゴシック" panose="020B0600070205080204" pitchFamily="50" charset="-128"/>
              <a:ea typeface="ＭＳ Ｐゴシック" panose="020B0600070205080204" pitchFamily="50" charset="-128"/>
            </a:rPr>
            <a:t>千円それぞれ増額となったことが挙げられる。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実質収支額は継続的に黒字を確保し、概ね安定的な収支となっている。財政調整基金については、平成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年度以降、財源不足による取り崩しはない。今後も安易な基金の取り崩しが生じることがないよう、適切な財政運営に努める。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年度に老人保健特別会計単独で赤字が生じたことはあるが、連結赤字比率において、これまで赤字を計上したことはない。今後も赤字を生じさせないよう、適切な財政運営に努める。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29786982</v>
      </c>
      <c r="BO4" s="449"/>
      <c r="BP4" s="449"/>
      <c r="BQ4" s="449"/>
      <c r="BR4" s="449"/>
      <c r="BS4" s="449"/>
      <c r="BT4" s="449"/>
      <c r="BU4" s="450"/>
      <c r="BV4" s="448">
        <v>30438652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3.5</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28735395</v>
      </c>
      <c r="BO5" s="420"/>
      <c r="BP5" s="420"/>
      <c r="BQ5" s="420"/>
      <c r="BR5" s="420"/>
      <c r="BS5" s="420"/>
      <c r="BT5" s="420"/>
      <c r="BU5" s="421"/>
      <c r="BV5" s="419">
        <v>29585719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89.2</v>
      </c>
      <c r="CU5" s="417"/>
      <c r="CV5" s="417"/>
      <c r="CW5" s="417"/>
      <c r="CX5" s="417"/>
      <c r="CY5" s="417"/>
      <c r="CZ5" s="417"/>
      <c r="DA5" s="418"/>
      <c r="DB5" s="416">
        <v>87.1</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1051587</v>
      </c>
      <c r="BO6" s="420"/>
      <c r="BP6" s="420"/>
      <c r="BQ6" s="420"/>
      <c r="BR6" s="420"/>
      <c r="BS6" s="420"/>
      <c r="BT6" s="420"/>
      <c r="BU6" s="421"/>
      <c r="BV6" s="419">
        <v>852933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90.8</v>
      </c>
      <c r="CU6" s="563"/>
      <c r="CV6" s="563"/>
      <c r="CW6" s="563"/>
      <c r="CX6" s="563"/>
      <c r="CY6" s="563"/>
      <c r="CZ6" s="563"/>
      <c r="DA6" s="564"/>
      <c r="DB6" s="562">
        <v>92.7</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218900</v>
      </c>
      <c r="BO7" s="420"/>
      <c r="BP7" s="420"/>
      <c r="BQ7" s="420"/>
      <c r="BR7" s="420"/>
      <c r="BS7" s="420"/>
      <c r="BT7" s="420"/>
      <c r="BU7" s="421"/>
      <c r="BV7" s="419">
        <v>337359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14814145</v>
      </c>
      <c r="CU7" s="420"/>
      <c r="CV7" s="420"/>
      <c r="CW7" s="420"/>
      <c r="CX7" s="420"/>
      <c r="CY7" s="420"/>
      <c r="CZ7" s="420"/>
      <c r="DA7" s="421"/>
      <c r="DB7" s="419">
        <v>14760417</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832687</v>
      </c>
      <c r="BO8" s="420"/>
      <c r="BP8" s="420"/>
      <c r="BQ8" s="420"/>
      <c r="BR8" s="420"/>
      <c r="BS8" s="420"/>
      <c r="BT8" s="420"/>
      <c r="BU8" s="421"/>
      <c r="BV8" s="419">
        <v>515574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0.56999999999999995</v>
      </c>
      <c r="CU8" s="523"/>
      <c r="CV8" s="523"/>
      <c r="CW8" s="523"/>
      <c r="CX8" s="523"/>
      <c r="CY8" s="523"/>
      <c r="CZ8" s="523"/>
      <c r="DA8" s="524"/>
      <c r="DB8" s="522">
        <v>0.57999999999999996</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67033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317113</v>
      </c>
      <c r="BO9" s="420"/>
      <c r="BP9" s="420"/>
      <c r="BQ9" s="420"/>
      <c r="BR9" s="420"/>
      <c r="BS9" s="420"/>
      <c r="BT9" s="420"/>
      <c r="BU9" s="421"/>
      <c r="BV9" s="419">
        <v>-167266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v>
      </c>
      <c r="CU9" s="417"/>
      <c r="CV9" s="417"/>
      <c r="CW9" s="417"/>
      <c r="CX9" s="417"/>
      <c r="CY9" s="417"/>
      <c r="CZ9" s="417"/>
      <c r="DA9" s="418"/>
      <c r="DB9" s="416">
        <v>11.4</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58781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111</v>
      </c>
      <c r="AV10" s="478"/>
      <c r="AW10" s="478"/>
      <c r="AX10" s="478"/>
      <c r="AY10" s="433" t="s">
        <v>122</v>
      </c>
      <c r="AZ10" s="434"/>
      <c r="BA10" s="434"/>
      <c r="BB10" s="434"/>
      <c r="BC10" s="434"/>
      <c r="BD10" s="434"/>
      <c r="BE10" s="434"/>
      <c r="BF10" s="434"/>
      <c r="BG10" s="434"/>
      <c r="BH10" s="434"/>
      <c r="BI10" s="434"/>
      <c r="BJ10" s="434"/>
      <c r="BK10" s="434"/>
      <c r="BL10" s="434"/>
      <c r="BM10" s="435"/>
      <c r="BN10" s="419">
        <v>275718</v>
      </c>
      <c r="BO10" s="420"/>
      <c r="BP10" s="420"/>
      <c r="BQ10" s="420"/>
      <c r="BR10" s="420"/>
      <c r="BS10" s="420"/>
      <c r="BT10" s="420"/>
      <c r="BU10" s="421"/>
      <c r="BV10" s="419">
        <v>20488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68481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107</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67956</v>
      </c>
      <c r="S13" s="507"/>
      <c r="T13" s="507"/>
      <c r="U13" s="507"/>
      <c r="V13" s="508"/>
      <c r="W13" s="509" t="s">
        <v>141</v>
      </c>
      <c r="X13" s="405"/>
      <c r="Y13" s="405"/>
      <c r="Z13" s="405"/>
      <c r="AA13" s="405"/>
      <c r="AB13" s="406"/>
      <c r="AC13" s="372">
        <v>661</v>
      </c>
      <c r="AD13" s="373"/>
      <c r="AE13" s="373"/>
      <c r="AF13" s="373"/>
      <c r="AG13" s="374"/>
      <c r="AH13" s="372">
        <v>818</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592831</v>
      </c>
      <c r="BO13" s="420"/>
      <c r="BP13" s="420"/>
      <c r="BQ13" s="420"/>
      <c r="BR13" s="420"/>
      <c r="BS13" s="420"/>
      <c r="BT13" s="420"/>
      <c r="BU13" s="421"/>
      <c r="BV13" s="419">
        <v>-146778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5.7</v>
      </c>
      <c r="CU13" s="417"/>
      <c r="CV13" s="417"/>
      <c r="CW13" s="417"/>
      <c r="CX13" s="417"/>
      <c r="CY13" s="417"/>
      <c r="CZ13" s="417"/>
      <c r="DA13" s="418"/>
      <c r="DB13" s="416">
        <v>5.7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67851</v>
      </c>
      <c r="S14" s="507"/>
      <c r="T14" s="507"/>
      <c r="U14" s="507"/>
      <c r="V14" s="508"/>
      <c r="W14" s="510"/>
      <c r="X14" s="408"/>
      <c r="Y14" s="408"/>
      <c r="Z14" s="408"/>
      <c r="AA14" s="408"/>
      <c r="AB14" s="409"/>
      <c r="AC14" s="499">
        <v>2.5</v>
      </c>
      <c r="AD14" s="500"/>
      <c r="AE14" s="500"/>
      <c r="AF14" s="500"/>
      <c r="AG14" s="501"/>
      <c r="AH14" s="499">
        <v>3.3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139</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148</v>
      </c>
      <c r="N15" s="504"/>
      <c r="O15" s="504"/>
      <c r="P15" s="504"/>
      <c r="Q15" s="505"/>
      <c r="R15" s="506">
        <v>67395</v>
      </c>
      <c r="S15" s="507"/>
      <c r="T15" s="507"/>
      <c r="U15" s="507"/>
      <c r="V15" s="508"/>
      <c r="W15" s="509" t="s">
        <v>149</v>
      </c>
      <c r="X15" s="405"/>
      <c r="Y15" s="405"/>
      <c r="Z15" s="405"/>
      <c r="AA15" s="405"/>
      <c r="AB15" s="406"/>
      <c r="AC15" s="372">
        <v>5033</v>
      </c>
      <c r="AD15" s="373"/>
      <c r="AE15" s="373"/>
      <c r="AF15" s="373"/>
      <c r="AG15" s="374"/>
      <c r="AH15" s="372">
        <v>4918</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7086241</v>
      </c>
      <c r="BO15" s="449"/>
      <c r="BP15" s="449"/>
      <c r="BQ15" s="449"/>
      <c r="BR15" s="449"/>
      <c r="BS15" s="449"/>
      <c r="BT15" s="449"/>
      <c r="BU15" s="450"/>
      <c r="BV15" s="448">
        <v>6603730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19</v>
      </c>
      <c r="AD16" s="500"/>
      <c r="AE16" s="500"/>
      <c r="AF16" s="500"/>
      <c r="AG16" s="501"/>
      <c r="AH16" s="499">
        <v>20</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12739406</v>
      </c>
      <c r="BO16" s="420"/>
      <c r="BP16" s="420"/>
      <c r="BQ16" s="420"/>
      <c r="BR16" s="420"/>
      <c r="BS16" s="420"/>
      <c r="BT16" s="420"/>
      <c r="BU16" s="421"/>
      <c r="BV16" s="419">
        <v>12161172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20739</v>
      </c>
      <c r="AD17" s="373"/>
      <c r="AE17" s="373"/>
      <c r="AF17" s="373"/>
      <c r="AG17" s="374"/>
      <c r="AH17" s="372">
        <v>18845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8889439</v>
      </c>
      <c r="BO17" s="420"/>
      <c r="BP17" s="420"/>
      <c r="BQ17" s="420"/>
      <c r="BR17" s="420"/>
      <c r="BS17" s="420"/>
      <c r="BT17" s="420"/>
      <c r="BU17" s="421"/>
      <c r="BV17" s="419">
        <v>8289336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52.76</v>
      </c>
      <c r="M18" s="472"/>
      <c r="N18" s="472"/>
      <c r="O18" s="472"/>
      <c r="P18" s="472"/>
      <c r="Q18" s="472"/>
      <c r="R18" s="473"/>
      <c r="S18" s="473"/>
      <c r="T18" s="473"/>
      <c r="U18" s="473"/>
      <c r="V18" s="474"/>
      <c r="W18" s="490"/>
      <c r="X18" s="491"/>
      <c r="Y18" s="491"/>
      <c r="Z18" s="491"/>
      <c r="AA18" s="491"/>
      <c r="AB18" s="515"/>
      <c r="AC18" s="389">
        <v>78.5</v>
      </c>
      <c r="AD18" s="390"/>
      <c r="AE18" s="390"/>
      <c r="AF18" s="390"/>
      <c r="AG18" s="475"/>
      <c r="AH18" s="389">
        <v>76.7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13453562</v>
      </c>
      <c r="BO18" s="420"/>
      <c r="BP18" s="420"/>
      <c r="BQ18" s="420"/>
      <c r="BR18" s="420"/>
      <c r="BS18" s="420"/>
      <c r="BT18" s="420"/>
      <c r="BU18" s="421"/>
      <c r="BV18" s="419">
        <v>13284319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1271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17738047</v>
      </c>
      <c r="BO19" s="420"/>
      <c r="BP19" s="420"/>
      <c r="BQ19" s="420"/>
      <c r="BR19" s="420"/>
      <c r="BS19" s="420"/>
      <c r="BT19" s="420"/>
      <c r="BU19" s="421"/>
      <c r="BV19" s="419">
        <v>17293028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26534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18004576</v>
      </c>
      <c r="BO22" s="449"/>
      <c r="BP22" s="449"/>
      <c r="BQ22" s="449"/>
      <c r="BR22" s="449"/>
      <c r="BS22" s="449"/>
      <c r="BT22" s="449"/>
      <c r="BU22" s="450"/>
      <c r="BV22" s="448">
        <v>18831510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15140147</v>
      </c>
      <c r="BO23" s="420"/>
      <c r="BP23" s="420"/>
      <c r="BQ23" s="420"/>
      <c r="BR23" s="420"/>
      <c r="BS23" s="420"/>
      <c r="BT23" s="420"/>
      <c r="BU23" s="421"/>
      <c r="BV23" s="419">
        <v>15652458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8500</v>
      </c>
      <c r="R24" s="373"/>
      <c r="S24" s="373"/>
      <c r="T24" s="373"/>
      <c r="U24" s="373"/>
      <c r="V24" s="374"/>
      <c r="W24" s="462"/>
      <c r="X24" s="399"/>
      <c r="Y24" s="400"/>
      <c r="Z24" s="375" t="s">
        <v>174</v>
      </c>
      <c r="AA24" s="376"/>
      <c r="AB24" s="376"/>
      <c r="AC24" s="376"/>
      <c r="AD24" s="376"/>
      <c r="AE24" s="376"/>
      <c r="AF24" s="376"/>
      <c r="AG24" s="377"/>
      <c r="AH24" s="372">
        <v>304</v>
      </c>
      <c r="AI24" s="373"/>
      <c r="AJ24" s="373"/>
      <c r="AK24" s="373"/>
      <c r="AL24" s="374"/>
      <c r="AM24" s="372">
        <v>917168</v>
      </c>
      <c r="AN24" s="373"/>
      <c r="AO24" s="373"/>
      <c r="AP24" s="373"/>
      <c r="AQ24" s="373"/>
      <c r="AR24" s="374"/>
      <c r="AS24" s="372">
        <v>3017</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9106395</v>
      </c>
      <c r="BO24" s="420"/>
      <c r="BP24" s="420"/>
      <c r="BQ24" s="420"/>
      <c r="BR24" s="420"/>
      <c r="BS24" s="420"/>
      <c r="BT24" s="420"/>
      <c r="BU24" s="421"/>
      <c r="BV24" s="419">
        <v>9388242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2</v>
      </c>
      <c r="M25" s="373"/>
      <c r="N25" s="373"/>
      <c r="O25" s="373"/>
      <c r="P25" s="374"/>
      <c r="Q25" s="372">
        <v>7010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129</v>
      </c>
      <c r="AN25" s="373"/>
      <c r="AO25" s="373"/>
      <c r="AP25" s="373"/>
      <c r="AQ25" s="373"/>
      <c r="AR25" s="374"/>
      <c r="AS25" s="372" t="s">
        <v>130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4900811</v>
      </c>
      <c r="BO25" s="449"/>
      <c r="BP25" s="449"/>
      <c r="BQ25" s="449"/>
      <c r="BR25" s="449"/>
      <c r="BS25" s="449"/>
      <c r="BT25" s="449"/>
      <c r="BU25" s="450"/>
      <c r="BV25" s="448">
        <v>3592661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6410</v>
      </c>
      <c r="R26" s="373"/>
      <c r="S26" s="373"/>
      <c r="T26" s="373"/>
      <c r="U26" s="373"/>
      <c r="V26" s="374"/>
      <c r="W26" s="462"/>
      <c r="X26" s="399"/>
      <c r="Y26" s="400"/>
      <c r="Z26" s="375" t="s">
        <v>180</v>
      </c>
      <c r="AA26" s="430"/>
      <c r="AB26" s="430"/>
      <c r="AC26" s="430"/>
      <c r="AD26" s="430"/>
      <c r="AE26" s="430"/>
      <c r="AF26" s="430"/>
      <c r="AG26" s="431"/>
      <c r="AH26" s="372">
        <v>2</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4640</v>
      </c>
      <c r="R27" s="373"/>
      <c r="S27" s="373"/>
      <c r="T27" s="373"/>
      <c r="U27" s="373"/>
      <c r="V27" s="374"/>
      <c r="W27" s="462"/>
      <c r="X27" s="399"/>
      <c r="Y27" s="400"/>
      <c r="Z27" s="375" t="s">
        <v>185</v>
      </c>
      <c r="AA27" s="376"/>
      <c r="AB27" s="376"/>
      <c r="AC27" s="376"/>
      <c r="AD27" s="376"/>
      <c r="AE27" s="376"/>
      <c r="AF27" s="376"/>
      <c r="AG27" s="377"/>
      <c r="AH27" s="372">
        <v>5</v>
      </c>
      <c r="AI27" s="373"/>
      <c r="AJ27" s="373"/>
      <c r="AK27" s="373"/>
      <c r="AL27" s="374"/>
      <c r="AM27" s="372">
        <v>18435</v>
      </c>
      <c r="AN27" s="373"/>
      <c r="AO27" s="373"/>
      <c r="AP27" s="373"/>
      <c r="AQ27" s="373"/>
      <c r="AR27" s="374"/>
      <c r="AS27" s="372">
        <v>3687</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4140</v>
      </c>
      <c r="R28" s="373"/>
      <c r="S28" s="373"/>
      <c r="T28" s="373"/>
      <c r="U28" s="373"/>
      <c r="V28" s="374"/>
      <c r="W28" s="462"/>
      <c r="X28" s="399"/>
      <c r="Y28" s="400"/>
      <c r="Z28" s="375" t="s">
        <v>188</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3104510</v>
      </c>
      <c r="BO28" s="449"/>
      <c r="BP28" s="449"/>
      <c r="BQ28" s="449"/>
      <c r="BR28" s="449"/>
      <c r="BS28" s="449"/>
      <c r="BT28" s="449"/>
      <c r="BU28" s="450"/>
      <c r="BV28" s="448">
        <v>2828792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16</v>
      </c>
      <c r="M29" s="373"/>
      <c r="N29" s="373"/>
      <c r="O29" s="373"/>
      <c r="P29" s="374"/>
      <c r="Q29" s="372">
        <v>3880</v>
      </c>
      <c r="R29" s="373"/>
      <c r="S29" s="373"/>
      <c r="T29" s="373"/>
      <c r="U29" s="373"/>
      <c r="V29" s="374"/>
      <c r="W29" s="463"/>
      <c r="X29" s="464"/>
      <c r="Y29" s="465"/>
      <c r="Z29" s="375" t="s">
        <v>191</v>
      </c>
      <c r="AA29" s="376"/>
      <c r="AB29" s="376"/>
      <c r="AC29" s="376"/>
      <c r="AD29" s="376"/>
      <c r="AE29" s="376"/>
      <c r="AF29" s="376"/>
      <c r="AG29" s="377"/>
      <c r="AH29" s="372">
        <v>309</v>
      </c>
      <c r="AI29" s="373"/>
      <c r="AJ29" s="373"/>
      <c r="AK29" s="373"/>
      <c r="AL29" s="374"/>
      <c r="AM29" s="372">
        <v>935603</v>
      </c>
      <c r="AN29" s="373"/>
      <c r="AO29" s="373"/>
      <c r="AP29" s="373"/>
      <c r="AQ29" s="373"/>
      <c r="AR29" s="374"/>
      <c r="AS29" s="372">
        <v>3028</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873608</v>
      </c>
      <c r="BO29" s="420"/>
      <c r="BP29" s="420"/>
      <c r="BQ29" s="420"/>
      <c r="BR29" s="420"/>
      <c r="BS29" s="420"/>
      <c r="BT29" s="420"/>
      <c r="BU29" s="421"/>
      <c r="BV29" s="419">
        <v>868344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94.7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6397378</v>
      </c>
      <c r="BO30" s="454"/>
      <c r="BP30" s="454"/>
      <c r="BQ30" s="454"/>
      <c r="BR30" s="454"/>
      <c r="BS30" s="454"/>
      <c r="BT30" s="454"/>
      <c r="BU30" s="455"/>
      <c r="BV30" s="453">
        <v>6697405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福津市公共下水道事業会計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宗像地区事務組合（一般会計）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宗像地区事務組合（急患センター事業特別会計）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宗像地区事務組合（水道事業会計）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宗像地区事務組合（本木簡易水道事業特別会計）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古賀高等学校組合（一般会計）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北筑昇華苑組合（一般会計）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玄界環境組合（一般会計）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福岡地区水道企業団</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福岡県市町村消防団員等公務災害補償組合（一般会計）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福岡県市町村職員退職手当組合（一般会計）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DZYviuOxfcm/e5p3JIPFZGoUYYeqddEb4kZmgd07rM+2unMmepQs2piur+bPeF7fzeRPZgqiRYa3PGAfWxMROQ==" saltValue="6Q5BPRP6UqOCea+mvdG7/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19685039370078741" bottom="0" header="0" footer="0"/>
  <pageSetup paperSize="8" scale="82"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161" t="s">
        <v>575</v>
      </c>
      <c r="D34" s="1161"/>
      <c r="E34" s="1162"/>
      <c r="F34" s="32">
        <v>3.14</v>
      </c>
      <c r="G34" s="33">
        <v>3.79</v>
      </c>
      <c r="H34" s="33">
        <v>5</v>
      </c>
      <c r="I34" s="33">
        <v>3.49</v>
      </c>
      <c r="J34" s="34">
        <v>5.62</v>
      </c>
      <c r="K34" s="22"/>
      <c r="L34" s="22"/>
      <c r="M34" s="22"/>
      <c r="N34" s="22"/>
      <c r="O34" s="22"/>
      <c r="P34" s="22"/>
    </row>
    <row r="35" spans="1:16" ht="39" customHeight="1">
      <c r="A35" s="22"/>
      <c r="B35" s="35"/>
      <c r="C35" s="1155" t="s">
        <v>576</v>
      </c>
      <c r="D35" s="1156"/>
      <c r="E35" s="1157"/>
      <c r="F35" s="36">
        <v>2.65</v>
      </c>
      <c r="G35" s="37">
        <v>3.45</v>
      </c>
      <c r="H35" s="37">
        <v>3.83</v>
      </c>
      <c r="I35" s="37">
        <v>3.72</v>
      </c>
      <c r="J35" s="38">
        <v>3.97</v>
      </c>
      <c r="K35" s="22"/>
      <c r="L35" s="22"/>
      <c r="M35" s="22"/>
      <c r="N35" s="22"/>
      <c r="O35" s="22"/>
      <c r="P35" s="22"/>
    </row>
    <row r="36" spans="1:16" ht="39" customHeight="1">
      <c r="A36" s="22"/>
      <c r="B36" s="35"/>
      <c r="C36" s="1155" t="s">
        <v>577</v>
      </c>
      <c r="D36" s="1156"/>
      <c r="E36" s="1157"/>
      <c r="F36" s="36">
        <v>0.72</v>
      </c>
      <c r="G36" s="37">
        <v>0.72</v>
      </c>
      <c r="H36" s="37">
        <v>0.6</v>
      </c>
      <c r="I36" s="37">
        <v>0.54</v>
      </c>
      <c r="J36" s="38">
        <v>1.1499999999999999</v>
      </c>
      <c r="K36" s="22"/>
      <c r="L36" s="22"/>
      <c r="M36" s="22"/>
      <c r="N36" s="22"/>
      <c r="O36" s="22"/>
      <c r="P36" s="22"/>
    </row>
    <row r="37" spans="1:16" ht="39" customHeight="1">
      <c r="A37" s="22"/>
      <c r="B37" s="35"/>
      <c r="C37" s="1155" t="s">
        <v>578</v>
      </c>
      <c r="D37" s="1156"/>
      <c r="E37" s="1157"/>
      <c r="F37" s="36">
        <v>0.26</v>
      </c>
      <c r="G37" s="37">
        <v>0.44</v>
      </c>
      <c r="H37" s="37">
        <v>0.55000000000000004</v>
      </c>
      <c r="I37" s="37">
        <v>0.57999999999999996</v>
      </c>
      <c r="J37" s="38">
        <v>0.85</v>
      </c>
      <c r="K37" s="22"/>
      <c r="L37" s="22"/>
      <c r="M37" s="22"/>
      <c r="N37" s="22"/>
      <c r="O37" s="22"/>
      <c r="P37" s="22"/>
    </row>
    <row r="38" spans="1:16" ht="39" customHeight="1">
      <c r="A38" s="22"/>
      <c r="B38" s="35"/>
      <c r="C38" s="1155" t="s">
        <v>579</v>
      </c>
      <c r="D38" s="1156"/>
      <c r="E38" s="1157"/>
      <c r="F38" s="36">
        <v>0.25</v>
      </c>
      <c r="G38" s="37">
        <v>0.04</v>
      </c>
      <c r="H38" s="37">
        <v>0.06</v>
      </c>
      <c r="I38" s="37">
        <v>0.04</v>
      </c>
      <c r="J38" s="38">
        <v>7.0000000000000007E-2</v>
      </c>
      <c r="K38" s="22"/>
      <c r="L38" s="22"/>
      <c r="M38" s="22"/>
      <c r="N38" s="22"/>
      <c r="O38" s="22"/>
      <c r="P38" s="22"/>
    </row>
    <row r="39" spans="1:16" ht="39" customHeight="1">
      <c r="A39" s="22"/>
      <c r="B39" s="35"/>
      <c r="C39" s="1155"/>
      <c r="D39" s="1156"/>
      <c r="E39" s="1157"/>
      <c r="F39" s="36"/>
      <c r="G39" s="37"/>
      <c r="H39" s="37"/>
      <c r="I39" s="37"/>
      <c r="J39" s="38"/>
      <c r="K39" s="22"/>
      <c r="L39" s="22"/>
      <c r="M39" s="22"/>
      <c r="N39" s="22"/>
      <c r="O39" s="22"/>
      <c r="P39" s="22"/>
    </row>
    <row r="40" spans="1:16" ht="39" customHeight="1">
      <c r="A40" s="22"/>
      <c r="B40" s="35"/>
      <c r="C40" s="1155"/>
      <c r="D40" s="1156"/>
      <c r="E40" s="1157"/>
      <c r="F40" s="36"/>
      <c r="G40" s="37"/>
      <c r="H40" s="37"/>
      <c r="I40" s="37"/>
      <c r="J40" s="38"/>
      <c r="K40" s="22"/>
      <c r="L40" s="22"/>
      <c r="M40" s="22"/>
      <c r="N40" s="22"/>
      <c r="O40" s="22"/>
      <c r="P40" s="22"/>
    </row>
    <row r="41" spans="1:16" ht="39" customHeight="1">
      <c r="A41" s="22"/>
      <c r="B41" s="35"/>
      <c r="C41" s="1155"/>
      <c r="D41" s="1156"/>
      <c r="E41" s="1157"/>
      <c r="F41" s="36"/>
      <c r="G41" s="37"/>
      <c r="H41" s="37"/>
      <c r="I41" s="37"/>
      <c r="J41" s="38"/>
      <c r="K41" s="22"/>
      <c r="L41" s="22"/>
      <c r="M41" s="22"/>
      <c r="N41" s="22"/>
      <c r="O41" s="22"/>
      <c r="P41" s="22"/>
    </row>
    <row r="42" spans="1:16" ht="39" customHeight="1">
      <c r="A42" s="22"/>
      <c r="B42" s="39"/>
      <c r="C42" s="1155" t="s">
        <v>580</v>
      </c>
      <c r="D42" s="1156"/>
      <c r="E42" s="1157"/>
      <c r="F42" s="36" t="s">
        <v>527</v>
      </c>
      <c r="G42" s="37" t="s">
        <v>527</v>
      </c>
      <c r="H42" s="37" t="s">
        <v>527</v>
      </c>
      <c r="I42" s="37" t="s">
        <v>527</v>
      </c>
      <c r="J42" s="38" t="s">
        <v>527</v>
      </c>
      <c r="K42" s="22"/>
      <c r="L42" s="22"/>
      <c r="M42" s="22"/>
      <c r="N42" s="22"/>
      <c r="O42" s="22"/>
      <c r="P42" s="22"/>
    </row>
    <row r="43" spans="1:16" ht="39" customHeight="1" thickBot="1">
      <c r="A43" s="22"/>
      <c r="B43" s="40"/>
      <c r="C43" s="1158" t="s">
        <v>581</v>
      </c>
      <c r="D43" s="1159"/>
      <c r="E43" s="1160"/>
      <c r="F43" s="41">
        <v>0.04</v>
      </c>
      <c r="G43" s="42">
        <v>0.05</v>
      </c>
      <c r="H43" s="42">
        <v>0.05</v>
      </c>
      <c r="I43" s="42">
        <v>0</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QXTSLwwJ2+qIln6rjiJeXE2kgSekIX2vvBphMIxLdPoQmBWRfIq/ShqBRjirjuGQp/BwNpvN4xUdJ7gyZlUeg==" saltValue="LGufjp2SjfEUrpAlaVIO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186" t="s">
        <v>11</v>
      </c>
      <c r="C45" s="1187"/>
      <c r="D45" s="58"/>
      <c r="E45" s="1192" t="s">
        <v>12</v>
      </c>
      <c r="F45" s="1192"/>
      <c r="G45" s="1192"/>
      <c r="H45" s="1192"/>
      <c r="I45" s="1192"/>
      <c r="J45" s="1193"/>
      <c r="K45" s="59">
        <v>2013</v>
      </c>
      <c r="L45" s="60">
        <v>1931</v>
      </c>
      <c r="M45" s="60">
        <v>1953</v>
      </c>
      <c r="N45" s="60">
        <v>1984</v>
      </c>
      <c r="O45" s="61">
        <v>1949</v>
      </c>
      <c r="P45" s="48"/>
      <c r="Q45" s="48"/>
      <c r="R45" s="48"/>
      <c r="S45" s="48"/>
      <c r="T45" s="48"/>
      <c r="U45" s="48"/>
    </row>
    <row r="46" spans="1:21" ht="30.75" customHeight="1">
      <c r="A46" s="48"/>
      <c r="B46" s="1188"/>
      <c r="C46" s="1189"/>
      <c r="D46" s="62"/>
      <c r="E46" s="1165" t="s">
        <v>13</v>
      </c>
      <c r="F46" s="1165"/>
      <c r="G46" s="1165"/>
      <c r="H46" s="1165"/>
      <c r="I46" s="1165"/>
      <c r="J46" s="1166"/>
      <c r="K46" s="63" t="s">
        <v>527</v>
      </c>
      <c r="L46" s="64" t="s">
        <v>527</v>
      </c>
      <c r="M46" s="64" t="s">
        <v>527</v>
      </c>
      <c r="N46" s="64" t="s">
        <v>527</v>
      </c>
      <c r="O46" s="65" t="s">
        <v>527</v>
      </c>
      <c r="P46" s="48"/>
      <c r="Q46" s="48"/>
      <c r="R46" s="48"/>
      <c r="S46" s="48"/>
      <c r="T46" s="48"/>
      <c r="U46" s="48"/>
    </row>
    <row r="47" spans="1:21" ht="30.75" customHeight="1">
      <c r="A47" s="48"/>
      <c r="B47" s="1188"/>
      <c r="C47" s="1189"/>
      <c r="D47" s="62"/>
      <c r="E47" s="1165" t="s">
        <v>14</v>
      </c>
      <c r="F47" s="1165"/>
      <c r="G47" s="1165"/>
      <c r="H47" s="1165"/>
      <c r="I47" s="1165"/>
      <c r="J47" s="1166"/>
      <c r="K47" s="63" t="s">
        <v>527</v>
      </c>
      <c r="L47" s="64" t="s">
        <v>527</v>
      </c>
      <c r="M47" s="64" t="s">
        <v>527</v>
      </c>
      <c r="N47" s="64" t="s">
        <v>527</v>
      </c>
      <c r="O47" s="65" t="s">
        <v>527</v>
      </c>
      <c r="P47" s="48"/>
      <c r="Q47" s="48"/>
      <c r="R47" s="48"/>
      <c r="S47" s="48"/>
      <c r="T47" s="48"/>
      <c r="U47" s="48"/>
    </row>
    <row r="48" spans="1:21" ht="30.75" customHeight="1">
      <c r="A48" s="48"/>
      <c r="B48" s="1188"/>
      <c r="C48" s="1189"/>
      <c r="D48" s="62"/>
      <c r="E48" s="1165" t="s">
        <v>15</v>
      </c>
      <c r="F48" s="1165"/>
      <c r="G48" s="1165"/>
      <c r="H48" s="1165"/>
      <c r="I48" s="1165"/>
      <c r="J48" s="1166"/>
      <c r="K48" s="63">
        <v>535</v>
      </c>
      <c r="L48" s="64">
        <v>487</v>
      </c>
      <c r="M48" s="64">
        <v>477</v>
      </c>
      <c r="N48" s="64">
        <v>478</v>
      </c>
      <c r="O48" s="65">
        <v>494</v>
      </c>
      <c r="P48" s="48"/>
      <c r="Q48" s="48"/>
      <c r="R48" s="48"/>
      <c r="S48" s="48"/>
      <c r="T48" s="48"/>
      <c r="U48" s="48"/>
    </row>
    <row r="49" spans="1:21" ht="30.75" customHeight="1">
      <c r="A49" s="48"/>
      <c r="B49" s="1188"/>
      <c r="C49" s="1189"/>
      <c r="D49" s="62"/>
      <c r="E49" s="1165" t="s">
        <v>16</v>
      </c>
      <c r="F49" s="1165"/>
      <c r="G49" s="1165"/>
      <c r="H49" s="1165"/>
      <c r="I49" s="1165"/>
      <c r="J49" s="1166"/>
      <c r="K49" s="63">
        <v>41</v>
      </c>
      <c r="L49" s="64">
        <v>45</v>
      </c>
      <c r="M49" s="64">
        <v>45</v>
      </c>
      <c r="N49" s="64">
        <v>47</v>
      </c>
      <c r="O49" s="65">
        <v>28</v>
      </c>
      <c r="P49" s="48"/>
      <c r="Q49" s="48"/>
      <c r="R49" s="48"/>
      <c r="S49" s="48"/>
      <c r="T49" s="48"/>
      <c r="U49" s="48"/>
    </row>
    <row r="50" spans="1:21" ht="30.75" customHeight="1">
      <c r="A50" s="48"/>
      <c r="B50" s="1188"/>
      <c r="C50" s="1189"/>
      <c r="D50" s="62"/>
      <c r="E50" s="1165" t="s">
        <v>17</v>
      </c>
      <c r="F50" s="1165"/>
      <c r="G50" s="1165"/>
      <c r="H50" s="1165"/>
      <c r="I50" s="1165"/>
      <c r="J50" s="1166"/>
      <c r="K50" s="63">
        <v>107</v>
      </c>
      <c r="L50" s="64">
        <v>103</v>
      </c>
      <c r="M50" s="64">
        <v>108</v>
      </c>
      <c r="N50" s="64">
        <v>112</v>
      </c>
      <c r="O50" s="65">
        <v>104</v>
      </c>
      <c r="P50" s="48"/>
      <c r="Q50" s="48"/>
      <c r="R50" s="48"/>
      <c r="S50" s="48"/>
      <c r="T50" s="48"/>
      <c r="U50" s="48"/>
    </row>
    <row r="51" spans="1:21" ht="30.75" customHeight="1">
      <c r="A51" s="48"/>
      <c r="B51" s="1190"/>
      <c r="C51" s="1191"/>
      <c r="D51" s="66"/>
      <c r="E51" s="1165" t="s">
        <v>18</v>
      </c>
      <c r="F51" s="1165"/>
      <c r="G51" s="1165"/>
      <c r="H51" s="1165"/>
      <c r="I51" s="1165"/>
      <c r="J51" s="1166"/>
      <c r="K51" s="63" t="s">
        <v>527</v>
      </c>
      <c r="L51" s="64" t="s">
        <v>527</v>
      </c>
      <c r="M51" s="64" t="s">
        <v>527</v>
      </c>
      <c r="N51" s="64" t="s">
        <v>527</v>
      </c>
      <c r="O51" s="65" t="s">
        <v>527</v>
      </c>
      <c r="P51" s="48"/>
      <c r="Q51" s="48"/>
      <c r="R51" s="48"/>
      <c r="S51" s="48"/>
      <c r="T51" s="48"/>
      <c r="U51" s="48"/>
    </row>
    <row r="52" spans="1:21" ht="30.75" customHeight="1">
      <c r="A52" s="48"/>
      <c r="B52" s="1163" t="s">
        <v>19</v>
      </c>
      <c r="C52" s="1164"/>
      <c r="D52" s="66"/>
      <c r="E52" s="1165" t="s">
        <v>20</v>
      </c>
      <c r="F52" s="1165"/>
      <c r="G52" s="1165"/>
      <c r="H52" s="1165"/>
      <c r="I52" s="1165"/>
      <c r="J52" s="1166"/>
      <c r="K52" s="63">
        <v>2071</v>
      </c>
      <c r="L52" s="64">
        <v>1920</v>
      </c>
      <c r="M52" s="64">
        <v>1929</v>
      </c>
      <c r="N52" s="64">
        <v>1880</v>
      </c>
      <c r="O52" s="65">
        <v>1829</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625</v>
      </c>
      <c r="L53" s="69">
        <v>646</v>
      </c>
      <c r="M53" s="69">
        <v>654</v>
      </c>
      <c r="N53" s="69">
        <v>741</v>
      </c>
      <c r="O53" s="70">
        <v>746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c r="B58" s="1171" t="s">
        <v>26</v>
      </c>
      <c r="C58" s="1172"/>
      <c r="D58" s="1177" t="s">
        <v>27</v>
      </c>
      <c r="E58" s="1178"/>
      <c r="F58" s="1178"/>
      <c r="G58" s="1178"/>
      <c r="H58" s="1178"/>
      <c r="I58" s="1178"/>
      <c r="J58" s="1179"/>
      <c r="K58" s="83"/>
      <c r="L58" s="84"/>
      <c r="M58" s="84"/>
      <c r="N58" s="84"/>
      <c r="O58" s="85"/>
    </row>
    <row r="59" spans="1:21" ht="31.5" customHeight="1">
      <c r="B59" s="1173"/>
      <c r="C59" s="1174"/>
      <c r="D59" s="1180" t="s">
        <v>28</v>
      </c>
      <c r="E59" s="1181"/>
      <c r="F59" s="1181"/>
      <c r="G59" s="1181"/>
      <c r="H59" s="1181"/>
      <c r="I59" s="1181"/>
      <c r="J59" s="1182"/>
      <c r="K59" s="86"/>
      <c r="L59" s="87"/>
      <c r="M59" s="87"/>
      <c r="N59" s="87"/>
      <c r="O59" s="88"/>
    </row>
    <row r="60" spans="1:21" ht="31.5" customHeight="1" thickBot="1">
      <c r="B60" s="1175"/>
      <c r="C60" s="1176"/>
      <c r="D60" s="1183" t="s">
        <v>29</v>
      </c>
      <c r="E60" s="1184"/>
      <c r="F60" s="1184"/>
      <c r="G60" s="1184"/>
      <c r="H60" s="1184"/>
      <c r="I60" s="1184"/>
      <c r="J60" s="118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JiNjbaUxDHtoU/KQBlGJTGLaxQjuapIL07R5rmWD/vjBn3tkCBHon6LZN0aHPuBZ5rtHPJXNv9kl/0dU5vetg==" saltValue="GgEPAPy8wEV/Cutzar4+I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568</v>
      </c>
      <c r="J40" s="103" t="s">
        <v>569</v>
      </c>
      <c r="K40" s="103" t="s">
        <v>570</v>
      </c>
      <c r="L40" s="103" t="s">
        <v>571</v>
      </c>
      <c r="M40" s="104" t="s">
        <v>572</v>
      </c>
    </row>
    <row r="41" spans="2:13" ht="27.75" customHeight="1">
      <c r="B41" s="1206" t="s">
        <v>32</v>
      </c>
      <c r="C41" s="1207"/>
      <c r="D41" s="105"/>
      <c r="E41" s="1208" t="s">
        <v>33</v>
      </c>
      <c r="F41" s="1208"/>
      <c r="G41" s="1208"/>
      <c r="H41" s="1209"/>
      <c r="I41" s="355">
        <v>19799</v>
      </c>
      <c r="J41" s="356">
        <v>19478</v>
      </c>
      <c r="K41" s="356">
        <v>18912</v>
      </c>
      <c r="L41" s="356">
        <v>18832</v>
      </c>
      <c r="M41" s="357">
        <v>18005</v>
      </c>
    </row>
    <row r="42" spans="2:13" ht="27.75" customHeight="1">
      <c r="B42" s="1196"/>
      <c r="C42" s="1197"/>
      <c r="D42" s="106"/>
      <c r="E42" s="1200" t="s">
        <v>34</v>
      </c>
      <c r="F42" s="1200"/>
      <c r="G42" s="1200"/>
      <c r="H42" s="1201"/>
      <c r="I42" s="358" t="s">
        <v>527</v>
      </c>
      <c r="J42" s="359" t="s">
        <v>527</v>
      </c>
      <c r="K42" s="359" t="s">
        <v>527</v>
      </c>
      <c r="L42" s="359" t="s">
        <v>527</v>
      </c>
      <c r="M42" s="360" t="s">
        <v>527</v>
      </c>
    </row>
    <row r="43" spans="2:13" ht="27.75" customHeight="1">
      <c r="B43" s="1196"/>
      <c r="C43" s="1197"/>
      <c r="D43" s="106"/>
      <c r="E43" s="1200" t="s">
        <v>35</v>
      </c>
      <c r="F43" s="1200"/>
      <c r="G43" s="1200"/>
      <c r="H43" s="1201"/>
      <c r="I43" s="358">
        <v>10803</v>
      </c>
      <c r="J43" s="359">
        <v>10056</v>
      </c>
      <c r="K43" s="359">
        <v>8944</v>
      </c>
      <c r="L43" s="359">
        <v>8172</v>
      </c>
      <c r="M43" s="360">
        <v>7625</v>
      </c>
    </row>
    <row r="44" spans="2:13" ht="27.75" customHeight="1">
      <c r="B44" s="1196"/>
      <c r="C44" s="1197"/>
      <c r="D44" s="106"/>
      <c r="E44" s="1200" t="s">
        <v>36</v>
      </c>
      <c r="F44" s="1200"/>
      <c r="G44" s="1200"/>
      <c r="H44" s="1201"/>
      <c r="I44" s="358">
        <v>723</v>
      </c>
      <c r="J44" s="359">
        <v>623</v>
      </c>
      <c r="K44" s="359">
        <v>538</v>
      </c>
      <c r="L44" s="359">
        <v>413</v>
      </c>
      <c r="M44" s="360">
        <v>340</v>
      </c>
    </row>
    <row r="45" spans="2:13" ht="27.75" customHeight="1">
      <c r="B45" s="1196"/>
      <c r="C45" s="1197"/>
      <c r="D45" s="106"/>
      <c r="E45" s="1200" t="s">
        <v>37</v>
      </c>
      <c r="F45" s="1200"/>
      <c r="G45" s="1200"/>
      <c r="H45" s="1201"/>
      <c r="I45" s="358">
        <v>684</v>
      </c>
      <c r="J45" s="359">
        <v>704</v>
      </c>
      <c r="K45" s="359">
        <v>677</v>
      </c>
      <c r="L45" s="359">
        <v>680</v>
      </c>
      <c r="M45" s="360">
        <v>671</v>
      </c>
    </row>
    <row r="46" spans="2:13" ht="27.75" customHeight="1">
      <c r="B46" s="1196"/>
      <c r="C46" s="1197"/>
      <c r="D46" s="107"/>
      <c r="E46" s="1200" t="s">
        <v>38</v>
      </c>
      <c r="F46" s="1200"/>
      <c r="G46" s="1200"/>
      <c r="H46" s="1201"/>
      <c r="I46" s="358" t="s">
        <v>527</v>
      </c>
      <c r="J46" s="359" t="s">
        <v>527</v>
      </c>
      <c r="K46" s="359" t="s">
        <v>527</v>
      </c>
      <c r="L46" s="359" t="s">
        <v>527</v>
      </c>
      <c r="M46" s="360" t="s">
        <v>527</v>
      </c>
    </row>
    <row r="47" spans="2:13" ht="27.75" customHeight="1">
      <c r="B47" s="1196"/>
      <c r="C47" s="1197"/>
      <c r="D47" s="108"/>
      <c r="E47" s="1210" t="s">
        <v>39</v>
      </c>
      <c r="F47" s="1211"/>
      <c r="G47" s="1211"/>
      <c r="H47" s="1212"/>
      <c r="I47" s="358" t="s">
        <v>527</v>
      </c>
      <c r="J47" s="359" t="s">
        <v>527</v>
      </c>
      <c r="K47" s="359" t="s">
        <v>527</v>
      </c>
      <c r="L47" s="359" t="s">
        <v>527</v>
      </c>
      <c r="M47" s="360" t="s">
        <v>527</v>
      </c>
    </row>
    <row r="48" spans="2:13" ht="27.75" customHeight="1">
      <c r="B48" s="1196"/>
      <c r="C48" s="1197"/>
      <c r="D48" s="106"/>
      <c r="E48" s="1200" t="s">
        <v>40</v>
      </c>
      <c r="F48" s="1200"/>
      <c r="G48" s="1200"/>
      <c r="H48" s="1201"/>
      <c r="I48" s="358" t="s">
        <v>527</v>
      </c>
      <c r="J48" s="359" t="s">
        <v>527</v>
      </c>
      <c r="K48" s="359" t="s">
        <v>527</v>
      </c>
      <c r="L48" s="359" t="s">
        <v>527</v>
      </c>
      <c r="M48" s="360" t="s">
        <v>527</v>
      </c>
    </row>
    <row r="49" spans="2:13" ht="27.75" customHeight="1">
      <c r="B49" s="1198"/>
      <c r="C49" s="1199"/>
      <c r="D49" s="106"/>
      <c r="E49" s="1200" t="s">
        <v>41</v>
      </c>
      <c r="F49" s="1200"/>
      <c r="G49" s="1200"/>
      <c r="H49" s="1201"/>
      <c r="I49" s="358" t="s">
        <v>527</v>
      </c>
      <c r="J49" s="359" t="s">
        <v>527</v>
      </c>
      <c r="K49" s="359" t="s">
        <v>527</v>
      </c>
      <c r="L49" s="359" t="s">
        <v>527</v>
      </c>
      <c r="M49" s="360" t="s">
        <v>527</v>
      </c>
    </row>
    <row r="50" spans="2:13" ht="27.75" customHeight="1">
      <c r="B50" s="1194" t="s">
        <v>42</v>
      </c>
      <c r="C50" s="1195"/>
      <c r="D50" s="109"/>
      <c r="E50" s="1200" t="s">
        <v>43</v>
      </c>
      <c r="F50" s="1200"/>
      <c r="G50" s="1200"/>
      <c r="H50" s="1201"/>
      <c r="I50" s="358">
        <v>9028</v>
      </c>
      <c r="J50" s="359">
        <v>9643</v>
      </c>
      <c r="K50" s="359">
        <v>9807</v>
      </c>
      <c r="L50" s="359">
        <v>10525</v>
      </c>
      <c r="M50" s="360">
        <v>10589</v>
      </c>
    </row>
    <row r="51" spans="2:13" ht="27.75" customHeight="1">
      <c r="B51" s="1196"/>
      <c r="C51" s="1197"/>
      <c r="D51" s="106"/>
      <c r="E51" s="1200" t="s">
        <v>44</v>
      </c>
      <c r="F51" s="1200"/>
      <c r="G51" s="1200"/>
      <c r="H51" s="1201"/>
      <c r="I51" s="358">
        <v>128</v>
      </c>
      <c r="J51" s="359">
        <v>65</v>
      </c>
      <c r="K51" s="359">
        <v>6</v>
      </c>
      <c r="L51" s="359">
        <v>1</v>
      </c>
      <c r="M51" s="360">
        <v>1</v>
      </c>
    </row>
    <row r="52" spans="2:13" ht="27.75" customHeight="1">
      <c r="B52" s="1198"/>
      <c r="C52" s="1199"/>
      <c r="D52" s="106"/>
      <c r="E52" s="1200" t="s">
        <v>45</v>
      </c>
      <c r="F52" s="1200"/>
      <c r="G52" s="1200"/>
      <c r="H52" s="1201"/>
      <c r="I52" s="358">
        <v>21788</v>
      </c>
      <c r="J52" s="359">
        <v>21125</v>
      </c>
      <c r="K52" s="359">
        <v>20552</v>
      </c>
      <c r="L52" s="359">
        <v>20161</v>
      </c>
      <c r="M52" s="360">
        <v>19016</v>
      </c>
    </row>
    <row r="53" spans="2:13" ht="27.75" customHeight="1" thickBot="1">
      <c r="B53" s="1202" t="s">
        <v>46</v>
      </c>
      <c r="C53" s="1203"/>
      <c r="D53" s="110"/>
      <c r="E53" s="1204" t="s">
        <v>47</v>
      </c>
      <c r="F53" s="1204"/>
      <c r="G53" s="1204"/>
      <c r="H53" s="1205"/>
      <c r="I53" s="361">
        <v>1064</v>
      </c>
      <c r="J53" s="362">
        <v>28</v>
      </c>
      <c r="K53" s="362">
        <v>-1295</v>
      </c>
      <c r="L53" s="362">
        <v>-2590</v>
      </c>
      <c r="M53" s="363">
        <v>-2965</v>
      </c>
    </row>
    <row r="54" spans="2:13" ht="27.75" customHeight="1">
      <c r="B54" s="111" t="s">
        <v>48</v>
      </c>
      <c r="C54" s="112"/>
      <c r="D54" s="112"/>
      <c r="E54" s="113"/>
      <c r="F54" s="113"/>
      <c r="G54" s="113"/>
      <c r="H54" s="113"/>
      <c r="I54" s="114"/>
      <c r="J54" s="114"/>
      <c r="K54" s="114"/>
      <c r="L54" s="114"/>
      <c r="M54" s="114"/>
    </row>
    <row r="55" spans="2:13"/>
  </sheetData>
  <sheetProtection algorithmName="SHA-512" hashValue="HB+V6Lh4P/jg9OvWf/2FGEtuKM0qZ3u97BoxAfCqPFzAXYz1uLzlbOTHMj/Cq76XBOlzlBm4/C5L91Fw6MtiuQ==" saltValue="z1j1GhhIVHSVaPKuRA+O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570</v>
      </c>
      <c r="G54" s="119" t="s">
        <v>571</v>
      </c>
      <c r="H54" s="120" t="s">
        <v>572</v>
      </c>
    </row>
    <row r="55" spans="2:8" ht="52.5" customHeight="1">
      <c r="B55" s="121"/>
      <c r="C55" s="1221" t="s">
        <v>50</v>
      </c>
      <c r="D55" s="1221"/>
      <c r="E55" s="1222"/>
      <c r="F55" s="122">
        <v>2808</v>
      </c>
      <c r="G55" s="122">
        <v>2829</v>
      </c>
      <c r="H55" s="123">
        <v>3105</v>
      </c>
    </row>
    <row r="56" spans="2:8" ht="52.5" customHeight="1">
      <c r="B56" s="124"/>
      <c r="C56" s="1223" t="s">
        <v>51</v>
      </c>
      <c r="D56" s="1223"/>
      <c r="E56" s="1224"/>
      <c r="F56" s="125">
        <v>614</v>
      </c>
      <c r="G56" s="125">
        <v>868</v>
      </c>
      <c r="H56" s="126">
        <v>874</v>
      </c>
    </row>
    <row r="57" spans="2:8" ht="53.25" customHeight="1">
      <c r="B57" s="124"/>
      <c r="C57" s="1225" t="s">
        <v>52</v>
      </c>
      <c r="D57" s="1225"/>
      <c r="E57" s="1226"/>
      <c r="F57" s="127">
        <v>6464</v>
      </c>
      <c r="G57" s="127">
        <v>6697</v>
      </c>
      <c r="H57" s="128">
        <v>6397</v>
      </c>
    </row>
    <row r="58" spans="2:8" ht="45.75" customHeight="1">
      <c r="B58" s="129"/>
      <c r="C58" s="1213" t="s">
        <v>607</v>
      </c>
      <c r="D58" s="1214"/>
      <c r="E58" s="1215"/>
      <c r="F58" s="130">
        <v>3456</v>
      </c>
      <c r="G58" s="130">
        <v>3481</v>
      </c>
      <c r="H58" s="131">
        <v>3282</v>
      </c>
    </row>
    <row r="59" spans="2:8" ht="45.75" customHeight="1">
      <c r="B59" s="129"/>
      <c r="C59" s="1213" t="s">
        <v>608</v>
      </c>
      <c r="D59" s="1214"/>
      <c r="E59" s="1215"/>
      <c r="F59" s="130">
        <v>1376</v>
      </c>
      <c r="G59" s="130">
        <v>1386</v>
      </c>
      <c r="H59" s="131">
        <v>1366</v>
      </c>
    </row>
    <row r="60" spans="2:8" ht="45.75" customHeight="1">
      <c r="B60" s="129"/>
      <c r="C60" s="1213" t="s">
        <v>609</v>
      </c>
      <c r="D60" s="1214"/>
      <c r="E60" s="1215"/>
      <c r="F60" s="130">
        <v>985</v>
      </c>
      <c r="G60" s="130">
        <v>1036</v>
      </c>
      <c r="H60" s="131">
        <v>889</v>
      </c>
    </row>
    <row r="61" spans="2:8" ht="45.75" customHeight="1">
      <c r="B61" s="129"/>
      <c r="C61" s="1213" t="s">
        <v>610</v>
      </c>
      <c r="D61" s="1214"/>
      <c r="E61" s="1215"/>
      <c r="F61" s="130">
        <v>438</v>
      </c>
      <c r="G61" s="130">
        <v>582</v>
      </c>
      <c r="H61" s="131">
        <v>647</v>
      </c>
    </row>
    <row r="62" spans="2:8" ht="45.75" customHeight="1" thickBot="1">
      <c r="B62" s="132"/>
      <c r="C62" s="1216" t="s">
        <v>611</v>
      </c>
      <c r="D62" s="1217"/>
      <c r="E62" s="1218"/>
      <c r="F62" s="133">
        <v>200</v>
      </c>
      <c r="G62" s="133">
        <v>200</v>
      </c>
      <c r="H62" s="134">
        <v>200</v>
      </c>
    </row>
    <row r="63" spans="2:8" ht="52.5" customHeight="1" thickBot="1">
      <c r="B63" s="135"/>
      <c r="C63" s="1219" t="s">
        <v>53</v>
      </c>
      <c r="D63" s="1219"/>
      <c r="E63" s="1220"/>
      <c r="F63" s="136">
        <v>9886</v>
      </c>
      <c r="G63" s="136">
        <v>10395</v>
      </c>
      <c r="H63" s="137">
        <v>10375</v>
      </c>
    </row>
    <row r="64" spans="2:8"/>
  </sheetData>
  <sheetProtection algorithmName="SHA-512" hashValue="bO3N7BeOtMF5z+v13e2QC5E/9CMst7CjvrzkWnD844MEOIpcUxps4AYvr5m1dX7R8DKEEZWWlfXw0Pqx5SRqUw==" saltValue="czVr8WxltRqPfB5Um3ra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565</v>
      </c>
      <c r="G2" s="151"/>
      <c r="H2" s="152"/>
    </row>
    <row r="3" spans="1:8">
      <c r="A3" s="148" t="s">
        <v>558</v>
      </c>
      <c r="B3" s="153"/>
      <c r="C3" s="154"/>
      <c r="D3" s="155">
        <v>43042</v>
      </c>
      <c r="E3" s="156"/>
      <c r="F3" s="157">
        <v>41934</v>
      </c>
      <c r="G3" s="158"/>
      <c r="H3" s="159"/>
    </row>
    <row r="4" spans="1:8">
      <c r="A4" s="160"/>
      <c r="B4" s="161"/>
      <c r="C4" s="162"/>
      <c r="D4" s="163">
        <v>23344</v>
      </c>
      <c r="E4" s="164"/>
      <c r="F4" s="165">
        <v>23352</v>
      </c>
      <c r="G4" s="166"/>
      <c r="H4" s="167"/>
    </row>
    <row r="5" spans="1:8">
      <c r="A5" s="148" t="s">
        <v>560</v>
      </c>
      <c r="B5" s="153"/>
      <c r="C5" s="154"/>
      <c r="D5" s="155">
        <v>33114</v>
      </c>
      <c r="E5" s="156"/>
      <c r="F5" s="157">
        <v>45588</v>
      </c>
      <c r="G5" s="158"/>
      <c r="H5" s="159"/>
    </row>
    <row r="6" spans="1:8">
      <c r="A6" s="160"/>
      <c r="B6" s="161"/>
      <c r="C6" s="162"/>
      <c r="D6" s="163">
        <v>18340</v>
      </c>
      <c r="E6" s="164"/>
      <c r="F6" s="165">
        <v>24150</v>
      </c>
      <c r="G6" s="166"/>
      <c r="H6" s="167"/>
    </row>
    <row r="7" spans="1:8">
      <c r="A7" s="148" t="s">
        <v>561</v>
      </c>
      <c r="B7" s="153"/>
      <c r="C7" s="154"/>
      <c r="D7" s="155">
        <v>37825</v>
      </c>
      <c r="E7" s="156"/>
      <c r="F7" s="157">
        <v>45483</v>
      </c>
      <c r="G7" s="158"/>
      <c r="H7" s="159"/>
    </row>
    <row r="8" spans="1:8">
      <c r="A8" s="160"/>
      <c r="B8" s="161"/>
      <c r="C8" s="162"/>
      <c r="D8" s="163">
        <v>16293</v>
      </c>
      <c r="E8" s="164"/>
      <c r="F8" s="165">
        <v>24241</v>
      </c>
      <c r="G8" s="166"/>
      <c r="H8" s="167"/>
    </row>
    <row r="9" spans="1:8">
      <c r="A9" s="148" t="s">
        <v>562</v>
      </c>
      <c r="B9" s="153"/>
      <c r="C9" s="154"/>
      <c r="D9" s="155">
        <v>66134</v>
      </c>
      <c r="E9" s="156"/>
      <c r="F9" s="157">
        <v>45945</v>
      </c>
      <c r="G9" s="158"/>
      <c r="H9" s="159"/>
    </row>
    <row r="10" spans="1:8">
      <c r="A10" s="160"/>
      <c r="B10" s="161"/>
      <c r="C10" s="162"/>
      <c r="D10" s="163">
        <v>36113</v>
      </c>
      <c r="E10" s="164"/>
      <c r="F10" s="165">
        <v>25180</v>
      </c>
      <c r="G10" s="166"/>
      <c r="H10" s="167"/>
    </row>
    <row r="11" spans="1:8">
      <c r="A11" s="148" t="s">
        <v>563</v>
      </c>
      <c r="B11" s="153"/>
      <c r="C11" s="154"/>
      <c r="D11" s="155">
        <v>61988</v>
      </c>
      <c r="E11" s="156"/>
      <c r="F11" s="157">
        <v>44475</v>
      </c>
      <c r="G11" s="158"/>
      <c r="H11" s="159"/>
    </row>
    <row r="12" spans="1:8">
      <c r="A12" s="160"/>
      <c r="B12" s="161"/>
      <c r="C12" s="168"/>
      <c r="D12" s="163">
        <v>24382</v>
      </c>
      <c r="E12" s="164"/>
      <c r="F12" s="165">
        <v>24780</v>
      </c>
      <c r="G12" s="166"/>
      <c r="H12" s="167"/>
    </row>
    <row r="13" spans="1:8">
      <c r="A13" s="148"/>
      <c r="B13" s="153"/>
      <c r="C13" s="169"/>
      <c r="D13" s="170">
        <v>48421</v>
      </c>
      <c r="E13" s="171"/>
      <c r="F13" s="172">
        <v>44685</v>
      </c>
      <c r="G13" s="173"/>
      <c r="H13" s="159"/>
    </row>
    <row r="14" spans="1:8">
      <c r="A14" s="160"/>
      <c r="B14" s="161"/>
      <c r="C14" s="162"/>
      <c r="D14" s="163">
        <v>23694</v>
      </c>
      <c r="E14" s="164"/>
      <c r="F14" s="165">
        <v>24341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3.19</v>
      </c>
      <c r="C19" s="174">
        <f>ROUND(VALUE(SUBSTITUTE(実質収支比率等に係る経年分析!G$48,"▲","-")),2)</f>
        <v>3.85</v>
      </c>
      <c r="D19" s="174">
        <f>ROUND(VALUE(SUBSTITUTE(実質収支比率等に係る経年分析!H$48,"▲","-")),2)</f>
        <v>5.05</v>
      </c>
      <c r="E19" s="174">
        <f>ROUND(VALUE(SUBSTITUTE(実質収支比率等に係る経年分析!I$48,"▲","-")),2)</f>
        <v>3.49</v>
      </c>
      <c r="F19" s="174">
        <f>ROUND(VALUE(SUBSTITUTE(実質収支比率等に係る経年分析!J$48,"▲","-")),2)</f>
        <v>5.62</v>
      </c>
    </row>
    <row r="20" spans="1:11">
      <c r="A20" s="174" t="s">
        <v>57</v>
      </c>
      <c r="B20" s="174">
        <f>ROUND(VALUE(SUBSTITUTE(実質収支比率等に係る経年分析!F$47,"▲","-")),2)</f>
        <v>20.6</v>
      </c>
      <c r="C20" s="174">
        <f>ROUND(VALUE(SUBSTITUTE(実質収支比率等に係る経年分析!G$47,"▲","-")),2)</f>
        <v>21.25</v>
      </c>
      <c r="D20" s="174">
        <f>ROUND(VALUE(SUBSTITUTE(実質収支比率等に係る経年分析!H$47,"▲","-")),2)</f>
        <v>20.79</v>
      </c>
      <c r="E20" s="174">
        <f>ROUND(VALUE(SUBSTITUTE(実質収支比率等に係る経年分析!I$47,"▲","-")),2)</f>
        <v>19.16</v>
      </c>
      <c r="F20" s="174">
        <f>ROUND(VALUE(SUBSTITUTE(実質収支比率等に係る経年分析!J$47,"▲","-")),2)</f>
        <v>20.96</v>
      </c>
    </row>
    <row r="21" spans="1:11">
      <c r="A21" s="174" t="s">
        <v>58</v>
      </c>
      <c r="B21" s="174">
        <f>IF(ISNUMBER(VALUE(SUBSTITUTE(実質収支比率等に係る経年分析!F$49,"▲","-"))),ROUND(VALUE(SUBSTITUTE(実質収支比率等に係る経年分析!F$49,"▲","-")),2),NA())</f>
        <v>-25.68</v>
      </c>
      <c r="C21" s="174">
        <f>IF(ISNUMBER(VALUE(SUBSTITUTE(実質収支比率等に係る経年分析!G$49,"▲","-"))),ROUND(VALUE(SUBSTITUTE(実質収支比率等に係る経年分析!G$49,"▲","-")),2),NA())</f>
        <v>1.33</v>
      </c>
      <c r="D21" s="174">
        <f>IF(ISNUMBER(VALUE(SUBSTITUTE(実質収支比率等に係る経年分析!H$49,"▲","-"))),ROUND(VALUE(SUBSTITUTE(実質収支比率等に係る経年分析!H$49,"▲","-")),2),NA())</f>
        <v>1.63</v>
      </c>
      <c r="E21" s="174">
        <f>IF(ISNUMBER(VALUE(SUBSTITUTE(実質収支比率等に係る経年分析!I$49,"▲","-"))),ROUND(VALUE(SUBSTITUTE(実質収支比率等に係る経年分析!I$49,"▲","-")),2),NA())</f>
        <v>-0.99</v>
      </c>
      <c r="F21" s="174">
        <f>IF(ISNUMBER(VALUE(SUBSTITUTE(実質収支比率等に係る経年分析!J$49,"▲","-"))),ROUND(VALUE(SUBSTITUTE(実質収支比率等に係る経年分析!J$49,"▲","-")),2),NA())</f>
        <v>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0.55000000000000004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0.57999999999999996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0.85</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1.1499999999999999</v>
      </c>
    </row>
    <row r="35" spans="1:16">
      <c r="A35" s="175" t="str">
        <f>IF(連結実質赤字比率に係る赤字・黒字の構成分析!C$35="",NA(),連結実質赤字比率に係る赤字・黒字の構成分析!C$35)</f>
        <v>福津市公共下水道事業会計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3.97</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5.62</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2071</v>
      </c>
      <c r="E42" s="176"/>
      <c r="F42" s="176"/>
      <c r="G42" s="176">
        <f>'実質公債費比率（分子）の構造'!L$52</f>
        <v>1920</v>
      </c>
      <c r="H42" s="176"/>
      <c r="I42" s="176"/>
      <c r="J42" s="176">
        <f>'実質公債費比率（分子）の構造'!M$52</f>
        <v>1929</v>
      </c>
      <c r="K42" s="176"/>
      <c r="L42" s="176"/>
      <c r="M42" s="176">
        <f>'実質公債費比率（分子）の構造'!N$52</f>
        <v>1880</v>
      </c>
      <c r="N42" s="176"/>
      <c r="O42" s="176"/>
      <c r="P42" s="176">
        <f>'実質公債費比率（分子）の構造'!O$52</f>
        <v>1829</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107</v>
      </c>
      <c r="C44" s="176"/>
      <c r="D44" s="176"/>
      <c r="E44" s="176">
        <f>'実質公債費比率（分子）の構造'!L$50</f>
        <v>103</v>
      </c>
      <c r="F44" s="176"/>
      <c r="G44" s="176"/>
      <c r="H44" s="176">
        <f>'実質公債費比率（分子）の構造'!M$50</f>
        <v>108</v>
      </c>
      <c r="I44" s="176"/>
      <c r="J44" s="176"/>
      <c r="K44" s="176">
        <f>'実質公債費比率（分子）の構造'!N$50</f>
        <v>112</v>
      </c>
      <c r="L44" s="176"/>
      <c r="M44" s="176"/>
      <c r="N44" s="176">
        <f>'実質公債費比率（分子）の構造'!O$50</f>
        <v>104</v>
      </c>
      <c r="O44" s="176"/>
      <c r="P44" s="176"/>
    </row>
    <row r="45" spans="1:16">
      <c r="A45" s="176" t="s">
        <v>68</v>
      </c>
      <c r="B45" s="176">
        <f>'実質公債費比率（分子）の構造'!K$49</f>
        <v>41</v>
      </c>
      <c r="C45" s="176"/>
      <c r="D45" s="176"/>
      <c r="E45" s="176">
        <f>'実質公債費比率（分子）の構造'!L$49</f>
        <v>45</v>
      </c>
      <c r="F45" s="176"/>
      <c r="G45" s="176"/>
      <c r="H45" s="176">
        <f>'実質公債費比率（分子）の構造'!M$49</f>
        <v>45</v>
      </c>
      <c r="I45" s="176"/>
      <c r="J45" s="176"/>
      <c r="K45" s="176">
        <f>'実質公債費比率（分子）の構造'!N$49</f>
        <v>47</v>
      </c>
      <c r="L45" s="176"/>
      <c r="M45" s="176"/>
      <c r="N45" s="176">
        <f>'実質公債費比率（分子）の構造'!O$49</f>
        <v>28</v>
      </c>
      <c r="O45" s="176"/>
      <c r="P45" s="176"/>
    </row>
    <row r="46" spans="1:16">
      <c r="A46" s="176" t="s">
        <v>69</v>
      </c>
      <c r="B46" s="176">
        <f>'実質公債費比率（分子）の構造'!K$48</f>
        <v>535</v>
      </c>
      <c r="C46" s="176"/>
      <c r="D46" s="176"/>
      <c r="E46" s="176">
        <f>'実質公債費比率（分子）の構造'!L$48</f>
        <v>487</v>
      </c>
      <c r="F46" s="176"/>
      <c r="G46" s="176"/>
      <c r="H46" s="176">
        <f>'実質公債費比率（分子）の構造'!M$48</f>
        <v>477</v>
      </c>
      <c r="I46" s="176"/>
      <c r="J46" s="176"/>
      <c r="K46" s="176">
        <f>'実質公債費比率（分子）の構造'!N$48</f>
        <v>478</v>
      </c>
      <c r="L46" s="176"/>
      <c r="M46" s="176"/>
      <c r="N46" s="176">
        <f>'実質公債費比率（分子）の構造'!O$48</f>
        <v>494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2013</v>
      </c>
      <c r="C49" s="176"/>
      <c r="D49" s="176"/>
      <c r="E49" s="176">
        <f>'実質公債費比率（分子）の構造'!L$45</f>
        <v>1931</v>
      </c>
      <c r="F49" s="176"/>
      <c r="G49" s="176"/>
      <c r="H49" s="176">
        <f>'実質公債費比率（分子）の構造'!M$45</f>
        <v>1953</v>
      </c>
      <c r="I49" s="176"/>
      <c r="J49" s="176"/>
      <c r="K49" s="176">
        <f>'実質公債費比率（分子）の構造'!N$45</f>
        <v>1984</v>
      </c>
      <c r="L49" s="176"/>
      <c r="M49" s="176"/>
      <c r="N49" s="176">
        <f>'実質公債費比率（分子）の構造'!O$45</f>
        <v>1949</v>
      </c>
      <c r="O49" s="176"/>
      <c r="P49" s="176"/>
    </row>
    <row r="50" spans="1:16">
      <c r="A50" s="176" t="s">
        <v>73</v>
      </c>
      <c r="B50" s="176" t="e">
        <f>NA()</f>
        <v>#N/A</v>
      </c>
      <c r="C50" s="176">
        <f>IF(ISNUMBER('実質公債費比率（分子）の構造'!K$53),'実質公債費比率（分子）の構造'!K$53,NA())</f>
        <v>625</v>
      </c>
      <c r="D50" s="176" t="e">
        <f>NA()</f>
        <v>#N/A</v>
      </c>
      <c r="E50" s="176" t="e">
        <f>NA()</f>
        <v>#N/A</v>
      </c>
      <c r="F50" s="176">
        <f>IF(ISNUMBER('実質公債費比率（分子）の構造'!L$53),'実質公債費比率（分子）の構造'!L$53,NA())</f>
        <v>646</v>
      </c>
      <c r="G50" s="176" t="e">
        <f>NA()</f>
        <v>#N/A</v>
      </c>
      <c r="H50" s="176" t="e">
        <f>NA()</f>
        <v>#N/A</v>
      </c>
      <c r="I50" s="176">
        <f>IF(ISNUMBER('実質公債費比率（分子）の構造'!M$53),'実質公債費比率（分子）の構造'!M$53,NA())</f>
        <v>654</v>
      </c>
      <c r="J50" s="176" t="e">
        <f>NA()</f>
        <v>#N/A</v>
      </c>
      <c r="K50" s="176" t="e">
        <f>NA()</f>
        <v>#N/A</v>
      </c>
      <c r="L50" s="176">
        <f>IF(ISNUMBER('実質公債費比率（分子）の構造'!N$53),'実質公債費比率（分子）の構造'!N$53,NA())</f>
        <v>741</v>
      </c>
      <c r="M50" s="176" t="e">
        <f>NA()</f>
        <v>#N/A</v>
      </c>
      <c r="N50" s="176" t="e">
        <f>NA()</f>
        <v>#N/A</v>
      </c>
      <c r="O50" s="176">
        <f>IF(ISNUMBER('実質公債費比率（分子）の構造'!O$53),'実質公債費比率（分子）の構造'!O$53,NA())</f>
        <v>746</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21788</v>
      </c>
      <c r="E56" s="175"/>
      <c r="F56" s="175"/>
      <c r="G56" s="175">
        <f>'将来負担比率（分子）の構造'!J$52</f>
        <v>21125</v>
      </c>
      <c r="H56" s="175"/>
      <c r="I56" s="175"/>
      <c r="J56" s="175">
        <f>'将来負担比率（分子）の構造'!K$52</f>
        <v>20552</v>
      </c>
      <c r="K56" s="175"/>
      <c r="L56" s="175"/>
      <c r="M56" s="175">
        <f>'将来負担比率（分子）の構造'!L$52</f>
        <v>20161</v>
      </c>
      <c r="N56" s="175"/>
      <c r="O56" s="175"/>
      <c r="P56" s="175">
        <f>'将来負担比率（分子）の構造'!M$52</f>
        <v>19016</v>
      </c>
    </row>
    <row r="57" spans="1:16">
      <c r="A57" s="175" t="s">
        <v>44</v>
      </c>
      <c r="B57" s="175"/>
      <c r="C57" s="175"/>
      <c r="D57" s="175">
        <f>'将来負担比率（分子）の構造'!I$51</f>
        <v>128</v>
      </c>
      <c r="E57" s="175"/>
      <c r="F57" s="175"/>
      <c r="G57" s="175">
        <f>'将来負担比率（分子）の構造'!J$51</f>
        <v>65</v>
      </c>
      <c r="H57" s="175"/>
      <c r="I57" s="175"/>
      <c r="J57" s="175">
        <f>'将来負担比率（分子）の構造'!K$51</f>
        <v>6</v>
      </c>
      <c r="K57" s="175"/>
      <c r="L57" s="175"/>
      <c r="M57" s="175">
        <f>'将来負担比率（分子）の構造'!L$51</f>
        <v>1</v>
      </c>
      <c r="N57" s="175"/>
      <c r="O57" s="175"/>
      <c r="P57" s="175">
        <f>'将来負担比率（分子）の構造'!M$51</f>
        <v>1</v>
      </c>
    </row>
    <row r="58" spans="1:16">
      <c r="A58" s="175" t="s">
        <v>43</v>
      </c>
      <c r="B58" s="175"/>
      <c r="C58" s="175"/>
      <c r="D58" s="175">
        <f>'将来負担比率（分子）の構造'!I$50</f>
        <v>9028</v>
      </c>
      <c r="E58" s="175"/>
      <c r="F58" s="175"/>
      <c r="G58" s="175">
        <f>'将来負担比率（分子）の構造'!J$50</f>
        <v>9643</v>
      </c>
      <c r="H58" s="175"/>
      <c r="I58" s="175"/>
      <c r="J58" s="175">
        <f>'将来負担比率（分子）の構造'!K$50</f>
        <v>9807</v>
      </c>
      <c r="K58" s="175"/>
      <c r="L58" s="175"/>
      <c r="M58" s="175">
        <f>'将来負担比率（分子）の構造'!L$50</f>
        <v>10525</v>
      </c>
      <c r="N58" s="175"/>
      <c r="O58" s="175"/>
      <c r="P58" s="175">
        <f>'将来負担比率（分子）の構造'!M$50</f>
        <v>10589</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684</v>
      </c>
      <c r="C62" s="175"/>
      <c r="D62" s="175"/>
      <c r="E62" s="175">
        <f>'将来負担比率（分子）の構造'!J$45</f>
        <v>704</v>
      </c>
      <c r="F62" s="175"/>
      <c r="G62" s="175"/>
      <c r="H62" s="175">
        <f>'将来負担比率（分子）の構造'!K$45</f>
        <v>677</v>
      </c>
      <c r="I62" s="175"/>
      <c r="J62" s="175"/>
      <c r="K62" s="175">
        <f>'将来負担比率（分子）の構造'!L$45</f>
        <v>680</v>
      </c>
      <c r="L62" s="175"/>
      <c r="M62" s="175"/>
      <c r="N62" s="175">
        <f>'将来負担比率（分子）の構造'!M$45</f>
        <v>671</v>
      </c>
      <c r="O62" s="175"/>
      <c r="P62" s="175"/>
    </row>
    <row r="63" spans="1:16">
      <c r="A63" s="175" t="s">
        <v>36</v>
      </c>
      <c r="B63" s="175">
        <f>'将来負担比率（分子）の構造'!I$44</f>
        <v>723</v>
      </c>
      <c r="C63" s="175"/>
      <c r="D63" s="175"/>
      <c r="E63" s="175">
        <f>'将来負担比率（分子）の構造'!J$44</f>
        <v>623</v>
      </c>
      <c r="F63" s="175"/>
      <c r="G63" s="175"/>
      <c r="H63" s="175">
        <f>'将来負担比率（分子）の構造'!K$44</f>
        <v>538</v>
      </c>
      <c r="I63" s="175"/>
      <c r="J63" s="175"/>
      <c r="K63" s="175">
        <f>'将来負担比率（分子）の構造'!L$44</f>
        <v>413</v>
      </c>
      <c r="L63" s="175"/>
      <c r="M63" s="175"/>
      <c r="N63" s="175">
        <f>'将来負担比率（分子）の構造'!M$44</f>
        <v>340</v>
      </c>
      <c r="O63" s="175"/>
      <c r="P63" s="175"/>
    </row>
    <row r="64" spans="1:16">
      <c r="A64" s="175" t="s">
        <v>35</v>
      </c>
      <c r="B64" s="175">
        <f>'将来負担比率（分子）の構造'!I$43</f>
        <v>10803</v>
      </c>
      <c r="C64" s="175"/>
      <c r="D64" s="175"/>
      <c r="E64" s="175">
        <f>'将来負担比率（分子）の構造'!J$43</f>
        <v>10056</v>
      </c>
      <c r="F64" s="175"/>
      <c r="G64" s="175"/>
      <c r="H64" s="175">
        <f>'将来負担比率（分子）の構造'!K$43</f>
        <v>8944</v>
      </c>
      <c r="I64" s="175"/>
      <c r="J64" s="175"/>
      <c r="K64" s="175">
        <f>'将来負担比率（分子）の構造'!L$43</f>
        <v>8172</v>
      </c>
      <c r="L64" s="175"/>
      <c r="M64" s="175"/>
      <c r="N64" s="175">
        <f>'将来負担比率（分子）の構造'!M$43</f>
        <v>7625</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19799</v>
      </c>
      <c r="C66" s="175"/>
      <c r="D66" s="175"/>
      <c r="E66" s="175">
        <f>'将来負担比率（分子）の構造'!J$41</f>
        <v>19478</v>
      </c>
      <c r="F66" s="175"/>
      <c r="G66" s="175"/>
      <c r="H66" s="175">
        <f>'将来負担比率（分子）の構造'!K$41</f>
        <v>18912</v>
      </c>
      <c r="I66" s="175"/>
      <c r="J66" s="175"/>
      <c r="K66" s="175">
        <f>'将来負担比率（分子）の構造'!L$41</f>
        <v>18832</v>
      </c>
      <c r="L66" s="175"/>
      <c r="M66" s="175"/>
      <c r="N66" s="175">
        <f>'将来負担比率（分子）の構造'!M$41</f>
        <v>18005</v>
      </c>
      <c r="O66" s="175"/>
      <c r="P66" s="175"/>
    </row>
    <row r="67" spans="1:16">
      <c r="A67" s="175" t="s">
        <v>77</v>
      </c>
      <c r="B67" s="175" t="e">
        <f>NA()</f>
        <v>#N/A</v>
      </c>
      <c r="C67" s="175">
        <f>IF(ISNUMBER('将来負担比率（分子）の構造'!I$53), IF('将来負担比率（分子）の構造'!I$53 &lt; 0, 0, '将来負担比率（分子）の構造'!I$53), NA())</f>
        <v>1064</v>
      </c>
      <c r="D67" s="175" t="e">
        <f>NA()</f>
        <v>#N/A</v>
      </c>
      <c r="E67" s="175" t="e">
        <f>NA()</f>
        <v>#N/A</v>
      </c>
      <c r="F67" s="175">
        <f>IF(ISNUMBER('将来負担比率（分子）の構造'!J$53), IF('将来負担比率（分子）の構造'!J$53 &lt; 0, 0, '将来負担比率（分子）の構造'!J$53), NA())</f>
        <v>28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2808</v>
      </c>
      <c r="C72" s="179">
        <f>基金残高に係る経年分析!G55</f>
        <v>2829</v>
      </c>
      <c r="D72" s="179">
        <f>基金残高に係る経年分析!H55</f>
        <v>3105</v>
      </c>
    </row>
    <row r="73" spans="1:16">
      <c r="A73" s="178" t="s">
        <v>80</v>
      </c>
      <c r="B73" s="179">
        <f>基金残高に係る経年分析!F56</f>
        <v>614</v>
      </c>
      <c r="C73" s="179">
        <f>基金残高に係る経年分析!G56</f>
        <v>868</v>
      </c>
      <c r="D73" s="179">
        <f>基金残高に係る経年分析!H56</f>
        <v>874</v>
      </c>
    </row>
    <row r="74" spans="1:16">
      <c r="A74" s="178" t="s">
        <v>81</v>
      </c>
      <c r="B74" s="179">
        <f>基金残高に係る経年分析!F57</f>
        <v>6464</v>
      </c>
      <c r="C74" s="179">
        <f>基金残高に係る経年分析!G57</f>
        <v>6697</v>
      </c>
      <c r="D74" s="179">
        <f>基金残高に係る経年分析!H57</f>
        <v>6397</v>
      </c>
    </row>
  </sheetData>
  <sheetProtection algorithmName="SHA-512" hashValue="AXhk2hOGs338oPw9D0CQlbxf1fa0LRvt7JiA6wsRvciYi/HSgP0NKxu64CGA4flYmiQwi8QQIBRqVscxv7TxZw==" saltValue="Lw/8Ut2Ax36dQ5X0/krG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232</v>
      </c>
      <c r="C5" s="680"/>
      <c r="D5" s="680"/>
      <c r="E5" s="680"/>
      <c r="F5" s="680"/>
      <c r="G5" s="680"/>
      <c r="H5" s="680"/>
      <c r="I5" s="680"/>
      <c r="J5" s="680"/>
      <c r="K5" s="680"/>
      <c r="L5" s="680"/>
      <c r="M5" s="680"/>
      <c r="N5" s="680"/>
      <c r="O5" s="680"/>
      <c r="P5" s="680"/>
      <c r="Q5" s="681"/>
      <c r="R5" s="676">
        <v>7104240</v>
      </c>
      <c r="S5" s="677"/>
      <c r="T5" s="677"/>
      <c r="U5" s="677"/>
      <c r="V5" s="677"/>
      <c r="W5" s="677"/>
      <c r="X5" s="677"/>
      <c r="Y5" s="702"/>
      <c r="Z5" s="715">
        <v>23.9</v>
      </c>
      <c r="AA5" s="715"/>
      <c r="AB5" s="715"/>
      <c r="AC5" s="715"/>
      <c r="AD5" s="716">
        <v>7104240</v>
      </c>
      <c r="AE5" s="716"/>
      <c r="AF5" s="716"/>
      <c r="AG5" s="716"/>
      <c r="AH5" s="716"/>
      <c r="AI5" s="716"/>
      <c r="AJ5" s="716"/>
      <c r="AK5" s="716"/>
      <c r="AL5" s="703">
        <v>47.9</v>
      </c>
      <c r="AM5" s="685"/>
      <c r="AN5" s="685"/>
      <c r="AO5" s="704"/>
      <c r="AP5" s="679" t="s">
        <v>233</v>
      </c>
      <c r="AQ5" s="680"/>
      <c r="AR5" s="680"/>
      <c r="AS5" s="680"/>
      <c r="AT5" s="680"/>
      <c r="AU5" s="680"/>
      <c r="AV5" s="680"/>
      <c r="AW5" s="680"/>
      <c r="AX5" s="680"/>
      <c r="AY5" s="680"/>
      <c r="AZ5" s="680"/>
      <c r="BA5" s="680"/>
      <c r="BB5" s="680"/>
      <c r="BC5" s="680"/>
      <c r="BD5" s="680"/>
      <c r="BE5" s="680"/>
      <c r="BF5" s="681"/>
      <c r="BG5" s="621">
        <v>7104240</v>
      </c>
      <c r="BH5" s="622"/>
      <c r="BI5" s="622"/>
      <c r="BJ5" s="622"/>
      <c r="BK5" s="622"/>
      <c r="BL5" s="622"/>
      <c r="BM5" s="622"/>
      <c r="BN5" s="623"/>
      <c r="BO5" s="659">
        <v>100</v>
      </c>
      <c r="BP5" s="659"/>
      <c r="BQ5" s="659"/>
      <c r="BR5" s="659"/>
      <c r="BS5" s="660">
        <v>50651</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c r="B6" s="618" t="s">
        <v>237</v>
      </c>
      <c r="C6" s="619"/>
      <c r="D6" s="619"/>
      <c r="E6" s="619"/>
      <c r="F6" s="619"/>
      <c r="G6" s="619"/>
      <c r="H6" s="619"/>
      <c r="I6" s="619"/>
      <c r="J6" s="619"/>
      <c r="K6" s="619"/>
      <c r="L6" s="619"/>
      <c r="M6" s="619"/>
      <c r="N6" s="619"/>
      <c r="O6" s="619"/>
      <c r="P6" s="619"/>
      <c r="Q6" s="620"/>
      <c r="R6" s="621">
        <v>202169</v>
      </c>
      <c r="S6" s="622"/>
      <c r="T6" s="622"/>
      <c r="U6" s="622"/>
      <c r="V6" s="622"/>
      <c r="W6" s="622"/>
      <c r="X6" s="622"/>
      <c r="Y6" s="623"/>
      <c r="Z6" s="659">
        <v>0.7</v>
      </c>
      <c r="AA6" s="659"/>
      <c r="AB6" s="659"/>
      <c r="AC6" s="659"/>
      <c r="AD6" s="660">
        <v>202169</v>
      </c>
      <c r="AE6" s="660"/>
      <c r="AF6" s="660"/>
      <c r="AG6" s="660"/>
      <c r="AH6" s="660"/>
      <c r="AI6" s="660"/>
      <c r="AJ6" s="660"/>
      <c r="AK6" s="660"/>
      <c r="AL6" s="624">
        <v>1.4</v>
      </c>
      <c r="AM6" s="625"/>
      <c r="AN6" s="625"/>
      <c r="AO6" s="661"/>
      <c r="AP6" s="618" t="s">
        <v>238</v>
      </c>
      <c r="AQ6" s="619"/>
      <c r="AR6" s="619"/>
      <c r="AS6" s="619"/>
      <c r="AT6" s="619"/>
      <c r="AU6" s="619"/>
      <c r="AV6" s="619"/>
      <c r="AW6" s="619"/>
      <c r="AX6" s="619"/>
      <c r="AY6" s="619"/>
      <c r="AZ6" s="619"/>
      <c r="BA6" s="619"/>
      <c r="BB6" s="619"/>
      <c r="BC6" s="619"/>
      <c r="BD6" s="619"/>
      <c r="BE6" s="619"/>
      <c r="BF6" s="620"/>
      <c r="BG6" s="621">
        <v>7104240</v>
      </c>
      <c r="BH6" s="622"/>
      <c r="BI6" s="622"/>
      <c r="BJ6" s="622"/>
      <c r="BK6" s="622"/>
      <c r="BL6" s="622"/>
      <c r="BM6" s="622"/>
      <c r="BN6" s="623"/>
      <c r="BO6" s="659">
        <v>100</v>
      </c>
      <c r="BP6" s="659"/>
      <c r="BQ6" s="659"/>
      <c r="BR6" s="659"/>
      <c r="BS6" s="660">
        <v>50651</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208154</v>
      </c>
      <c r="CS6" s="622"/>
      <c r="CT6" s="622"/>
      <c r="CU6" s="622"/>
      <c r="CV6" s="622"/>
      <c r="CW6" s="622"/>
      <c r="CX6" s="622"/>
      <c r="CY6" s="623"/>
      <c r="CZ6" s="703">
        <v>0.7</v>
      </c>
      <c r="DA6" s="685"/>
      <c r="DB6" s="685"/>
      <c r="DC6" s="705"/>
      <c r="DD6" s="627" t="s">
        <v>240</v>
      </c>
      <c r="DE6" s="622"/>
      <c r="DF6" s="622"/>
      <c r="DG6" s="622"/>
      <c r="DH6" s="622"/>
      <c r="DI6" s="622"/>
      <c r="DJ6" s="622"/>
      <c r="DK6" s="622"/>
      <c r="DL6" s="622"/>
      <c r="DM6" s="622"/>
      <c r="DN6" s="622"/>
      <c r="DO6" s="622"/>
      <c r="DP6" s="623"/>
      <c r="DQ6" s="627">
        <v>207857</v>
      </c>
      <c r="DR6" s="622"/>
      <c r="DS6" s="622"/>
      <c r="DT6" s="622"/>
      <c r="DU6" s="622"/>
      <c r="DV6" s="622"/>
      <c r="DW6" s="622"/>
      <c r="DX6" s="622"/>
      <c r="DY6" s="622"/>
      <c r="DZ6" s="622"/>
      <c r="EA6" s="622"/>
      <c r="EB6" s="622"/>
      <c r="EC6" s="658"/>
    </row>
    <row r="7" spans="2:143" ht="11.25" customHeight="1">
      <c r="B7" s="618" t="s">
        <v>241</v>
      </c>
      <c r="C7" s="619"/>
      <c r="D7" s="619"/>
      <c r="E7" s="619"/>
      <c r="F7" s="619"/>
      <c r="G7" s="619"/>
      <c r="H7" s="619"/>
      <c r="I7" s="619"/>
      <c r="J7" s="619"/>
      <c r="K7" s="619"/>
      <c r="L7" s="619"/>
      <c r="M7" s="619"/>
      <c r="N7" s="619"/>
      <c r="O7" s="619"/>
      <c r="P7" s="619"/>
      <c r="Q7" s="620"/>
      <c r="R7" s="621">
        <v>2211</v>
      </c>
      <c r="S7" s="622"/>
      <c r="T7" s="622"/>
      <c r="U7" s="622"/>
      <c r="V7" s="622"/>
      <c r="W7" s="622"/>
      <c r="X7" s="622"/>
      <c r="Y7" s="623"/>
      <c r="Z7" s="659">
        <v>0</v>
      </c>
      <c r="AA7" s="659"/>
      <c r="AB7" s="659"/>
      <c r="AC7" s="659"/>
      <c r="AD7" s="660">
        <v>2211</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3571460</v>
      </c>
      <c r="BH7" s="622"/>
      <c r="BI7" s="622"/>
      <c r="BJ7" s="622"/>
      <c r="BK7" s="622"/>
      <c r="BL7" s="622"/>
      <c r="BM7" s="622"/>
      <c r="BN7" s="623"/>
      <c r="BO7" s="659">
        <v>50.3</v>
      </c>
      <c r="BP7" s="659"/>
      <c r="BQ7" s="659"/>
      <c r="BR7" s="659"/>
      <c r="BS7" s="660">
        <v>50651</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3580940</v>
      </c>
      <c r="CS7" s="622"/>
      <c r="CT7" s="622"/>
      <c r="CU7" s="622"/>
      <c r="CV7" s="622"/>
      <c r="CW7" s="622"/>
      <c r="CX7" s="622"/>
      <c r="CY7" s="623"/>
      <c r="CZ7" s="659">
        <v>12.5</v>
      </c>
      <c r="DA7" s="659"/>
      <c r="DB7" s="659"/>
      <c r="DC7" s="659"/>
      <c r="DD7" s="627">
        <v>105453</v>
      </c>
      <c r="DE7" s="622"/>
      <c r="DF7" s="622"/>
      <c r="DG7" s="622"/>
      <c r="DH7" s="622"/>
      <c r="DI7" s="622"/>
      <c r="DJ7" s="622"/>
      <c r="DK7" s="622"/>
      <c r="DL7" s="622"/>
      <c r="DM7" s="622"/>
      <c r="DN7" s="622"/>
      <c r="DO7" s="622"/>
      <c r="DP7" s="623"/>
      <c r="DQ7" s="627">
        <v>2514852</v>
      </c>
      <c r="DR7" s="622"/>
      <c r="DS7" s="622"/>
      <c r="DT7" s="622"/>
      <c r="DU7" s="622"/>
      <c r="DV7" s="622"/>
      <c r="DW7" s="622"/>
      <c r="DX7" s="622"/>
      <c r="DY7" s="622"/>
      <c r="DZ7" s="622"/>
      <c r="EA7" s="622"/>
      <c r="EB7" s="622"/>
      <c r="EC7" s="658"/>
    </row>
    <row r="8" spans="2:143" ht="11.25" customHeight="1">
      <c r="B8" s="618" t="s">
        <v>244</v>
      </c>
      <c r="C8" s="619"/>
      <c r="D8" s="619"/>
      <c r="E8" s="619"/>
      <c r="F8" s="619"/>
      <c r="G8" s="619"/>
      <c r="H8" s="619"/>
      <c r="I8" s="619"/>
      <c r="J8" s="619"/>
      <c r="K8" s="619"/>
      <c r="L8" s="619"/>
      <c r="M8" s="619"/>
      <c r="N8" s="619"/>
      <c r="O8" s="619"/>
      <c r="P8" s="619"/>
      <c r="Q8" s="620"/>
      <c r="R8" s="621">
        <v>35925</v>
      </c>
      <c r="S8" s="622"/>
      <c r="T8" s="622"/>
      <c r="U8" s="622"/>
      <c r="V8" s="622"/>
      <c r="W8" s="622"/>
      <c r="X8" s="622"/>
      <c r="Y8" s="623"/>
      <c r="Z8" s="659">
        <v>0.1</v>
      </c>
      <c r="AA8" s="659"/>
      <c r="AB8" s="659"/>
      <c r="AC8" s="659"/>
      <c r="AD8" s="660">
        <v>35925</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113241</v>
      </c>
      <c r="BH8" s="622"/>
      <c r="BI8" s="622"/>
      <c r="BJ8" s="622"/>
      <c r="BK8" s="622"/>
      <c r="BL8" s="622"/>
      <c r="BM8" s="622"/>
      <c r="BN8" s="623"/>
      <c r="BO8" s="659">
        <v>1.6</v>
      </c>
      <c r="BP8" s="659"/>
      <c r="BQ8" s="659"/>
      <c r="BR8" s="659"/>
      <c r="BS8" s="660" t="s">
        <v>240</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11221769</v>
      </c>
      <c r="CS8" s="622"/>
      <c r="CT8" s="622"/>
      <c r="CU8" s="622"/>
      <c r="CV8" s="622"/>
      <c r="CW8" s="622"/>
      <c r="CX8" s="622"/>
      <c r="CY8" s="623"/>
      <c r="CZ8" s="659">
        <v>39.1</v>
      </c>
      <c r="DA8" s="659"/>
      <c r="DB8" s="659"/>
      <c r="DC8" s="659"/>
      <c r="DD8" s="627">
        <v>6295</v>
      </c>
      <c r="DE8" s="622"/>
      <c r="DF8" s="622"/>
      <c r="DG8" s="622"/>
      <c r="DH8" s="622"/>
      <c r="DI8" s="622"/>
      <c r="DJ8" s="622"/>
      <c r="DK8" s="622"/>
      <c r="DL8" s="622"/>
      <c r="DM8" s="622"/>
      <c r="DN8" s="622"/>
      <c r="DO8" s="622"/>
      <c r="DP8" s="623"/>
      <c r="DQ8" s="627">
        <v>4800450</v>
      </c>
      <c r="DR8" s="622"/>
      <c r="DS8" s="622"/>
      <c r="DT8" s="622"/>
      <c r="DU8" s="622"/>
      <c r="DV8" s="622"/>
      <c r="DW8" s="622"/>
      <c r="DX8" s="622"/>
      <c r="DY8" s="622"/>
      <c r="DZ8" s="622"/>
      <c r="EA8" s="622"/>
      <c r="EB8" s="622"/>
      <c r="EC8" s="658"/>
    </row>
    <row r="9" spans="2:143" ht="11.25" customHeight="1">
      <c r="B9" s="618" t="s">
        <v>247</v>
      </c>
      <c r="C9" s="619"/>
      <c r="D9" s="619"/>
      <c r="E9" s="619"/>
      <c r="F9" s="619"/>
      <c r="G9" s="619"/>
      <c r="H9" s="619"/>
      <c r="I9" s="619"/>
      <c r="J9" s="619"/>
      <c r="K9" s="619"/>
      <c r="L9" s="619"/>
      <c r="M9" s="619"/>
      <c r="N9" s="619"/>
      <c r="O9" s="619"/>
      <c r="P9" s="619"/>
      <c r="Q9" s="620"/>
      <c r="R9" s="621">
        <v>30006</v>
      </c>
      <c r="S9" s="622"/>
      <c r="T9" s="622"/>
      <c r="U9" s="622"/>
      <c r="V9" s="622"/>
      <c r="W9" s="622"/>
      <c r="X9" s="622"/>
      <c r="Y9" s="623"/>
      <c r="Z9" s="659">
        <v>0.1</v>
      </c>
      <c r="AA9" s="659"/>
      <c r="AB9" s="659"/>
      <c r="AC9" s="659"/>
      <c r="AD9" s="660">
        <v>30006</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3150178</v>
      </c>
      <c r="BH9" s="622"/>
      <c r="BI9" s="622"/>
      <c r="BJ9" s="622"/>
      <c r="BK9" s="622"/>
      <c r="BL9" s="622"/>
      <c r="BM9" s="622"/>
      <c r="BN9" s="623"/>
      <c r="BO9" s="659">
        <v>44.3</v>
      </c>
      <c r="BP9" s="659"/>
      <c r="BQ9" s="659"/>
      <c r="BR9" s="659"/>
      <c r="BS9" s="660" t="s">
        <v>130</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2377667</v>
      </c>
      <c r="CS9" s="622"/>
      <c r="CT9" s="622"/>
      <c r="CU9" s="622"/>
      <c r="CV9" s="622"/>
      <c r="CW9" s="622"/>
      <c r="CX9" s="622"/>
      <c r="CY9" s="623"/>
      <c r="CZ9" s="659">
        <v>8.3000000000000007</v>
      </c>
      <c r="DA9" s="659"/>
      <c r="DB9" s="659"/>
      <c r="DC9" s="659"/>
      <c r="DD9" s="627">
        <v>89490</v>
      </c>
      <c r="DE9" s="622"/>
      <c r="DF9" s="622"/>
      <c r="DG9" s="622"/>
      <c r="DH9" s="622"/>
      <c r="DI9" s="622"/>
      <c r="DJ9" s="622"/>
      <c r="DK9" s="622"/>
      <c r="DL9" s="622"/>
      <c r="DM9" s="622"/>
      <c r="DN9" s="622"/>
      <c r="DO9" s="622"/>
      <c r="DP9" s="623"/>
      <c r="DQ9" s="627">
        <v>1689123</v>
      </c>
      <c r="DR9" s="622"/>
      <c r="DS9" s="622"/>
      <c r="DT9" s="622"/>
      <c r="DU9" s="622"/>
      <c r="DV9" s="622"/>
      <c r="DW9" s="622"/>
      <c r="DX9" s="622"/>
      <c r="DY9" s="622"/>
      <c r="DZ9" s="622"/>
      <c r="EA9" s="622"/>
      <c r="EB9" s="622"/>
      <c r="EC9" s="658"/>
    </row>
    <row r="10" spans="2:143" ht="11.25" customHeight="1">
      <c r="B10" s="618" t="s">
        <v>250</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251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132149</v>
      </c>
      <c r="BH10" s="622"/>
      <c r="BI10" s="622"/>
      <c r="BJ10" s="622"/>
      <c r="BK10" s="622"/>
      <c r="BL10" s="622"/>
      <c r="BM10" s="622"/>
      <c r="BN10" s="623"/>
      <c r="BO10" s="659">
        <v>1.9</v>
      </c>
      <c r="BP10" s="659"/>
      <c r="BQ10" s="659"/>
      <c r="BR10" s="659"/>
      <c r="BS10" s="660" t="s">
        <v>130</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1</v>
      </c>
      <c r="CS10" s="622"/>
      <c r="CT10" s="622"/>
      <c r="CU10" s="622"/>
      <c r="CV10" s="622"/>
      <c r="CW10" s="622"/>
      <c r="CX10" s="622"/>
      <c r="CY10" s="623"/>
      <c r="CZ10" s="659">
        <v>0</v>
      </c>
      <c r="DA10" s="659"/>
      <c r="DB10" s="659"/>
      <c r="DC10" s="659"/>
      <c r="DD10" s="627" t="s">
        <v>240</v>
      </c>
      <c r="DE10" s="622"/>
      <c r="DF10" s="622"/>
      <c r="DG10" s="622"/>
      <c r="DH10" s="622"/>
      <c r="DI10" s="622"/>
      <c r="DJ10" s="622"/>
      <c r="DK10" s="622"/>
      <c r="DL10" s="622"/>
      <c r="DM10" s="622"/>
      <c r="DN10" s="622"/>
      <c r="DO10" s="622"/>
      <c r="DP10" s="623"/>
      <c r="DQ10" s="627">
        <v>1</v>
      </c>
      <c r="DR10" s="622"/>
      <c r="DS10" s="622"/>
      <c r="DT10" s="622"/>
      <c r="DU10" s="622"/>
      <c r="DV10" s="622"/>
      <c r="DW10" s="622"/>
      <c r="DX10" s="622"/>
      <c r="DY10" s="622"/>
      <c r="DZ10" s="622"/>
      <c r="EA10" s="622"/>
      <c r="EB10" s="622"/>
      <c r="EC10" s="658"/>
    </row>
    <row r="11" spans="2:143" ht="11.25" customHeight="1">
      <c r="B11" s="618" t="s">
        <v>254</v>
      </c>
      <c r="C11" s="619"/>
      <c r="D11" s="619"/>
      <c r="E11" s="619"/>
      <c r="F11" s="619"/>
      <c r="G11" s="619"/>
      <c r="H11" s="619"/>
      <c r="I11" s="619"/>
      <c r="J11" s="619"/>
      <c r="K11" s="619"/>
      <c r="L11" s="619"/>
      <c r="M11" s="619"/>
      <c r="N11" s="619"/>
      <c r="O11" s="619"/>
      <c r="P11" s="619"/>
      <c r="Q11" s="620"/>
      <c r="R11" s="621">
        <v>1474839</v>
      </c>
      <c r="S11" s="622"/>
      <c r="T11" s="622"/>
      <c r="U11" s="622"/>
      <c r="V11" s="622"/>
      <c r="W11" s="622"/>
      <c r="X11" s="622"/>
      <c r="Y11" s="623"/>
      <c r="Z11" s="624">
        <v>5</v>
      </c>
      <c r="AA11" s="625"/>
      <c r="AB11" s="625"/>
      <c r="AC11" s="626"/>
      <c r="AD11" s="627">
        <v>1474839</v>
      </c>
      <c r="AE11" s="622"/>
      <c r="AF11" s="622"/>
      <c r="AG11" s="622"/>
      <c r="AH11" s="622"/>
      <c r="AI11" s="622"/>
      <c r="AJ11" s="622"/>
      <c r="AK11" s="623"/>
      <c r="AL11" s="624">
        <v>10</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175892</v>
      </c>
      <c r="BH11" s="622"/>
      <c r="BI11" s="622"/>
      <c r="BJ11" s="622"/>
      <c r="BK11" s="622"/>
      <c r="BL11" s="622"/>
      <c r="BM11" s="622"/>
      <c r="BN11" s="623"/>
      <c r="BO11" s="659">
        <v>2.5</v>
      </c>
      <c r="BP11" s="659"/>
      <c r="BQ11" s="659"/>
      <c r="BR11" s="659"/>
      <c r="BS11" s="660">
        <v>50651</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385917</v>
      </c>
      <c r="CS11" s="622"/>
      <c r="CT11" s="622"/>
      <c r="CU11" s="622"/>
      <c r="CV11" s="622"/>
      <c r="CW11" s="622"/>
      <c r="CX11" s="622"/>
      <c r="CY11" s="623"/>
      <c r="CZ11" s="659">
        <v>1.3</v>
      </c>
      <c r="DA11" s="659"/>
      <c r="DB11" s="659"/>
      <c r="DC11" s="659"/>
      <c r="DD11" s="627">
        <v>44790</v>
      </c>
      <c r="DE11" s="622"/>
      <c r="DF11" s="622"/>
      <c r="DG11" s="622"/>
      <c r="DH11" s="622"/>
      <c r="DI11" s="622"/>
      <c r="DJ11" s="622"/>
      <c r="DK11" s="622"/>
      <c r="DL11" s="622"/>
      <c r="DM11" s="622"/>
      <c r="DN11" s="622"/>
      <c r="DO11" s="622"/>
      <c r="DP11" s="623"/>
      <c r="DQ11" s="627">
        <v>253486</v>
      </c>
      <c r="DR11" s="622"/>
      <c r="DS11" s="622"/>
      <c r="DT11" s="622"/>
      <c r="DU11" s="622"/>
      <c r="DV11" s="622"/>
      <c r="DW11" s="622"/>
      <c r="DX11" s="622"/>
      <c r="DY11" s="622"/>
      <c r="DZ11" s="622"/>
      <c r="EA11" s="622"/>
      <c r="EB11" s="622"/>
      <c r="EC11" s="658"/>
    </row>
    <row r="12" spans="2:143" ht="11.25" customHeight="1">
      <c r="B12" s="618" t="s">
        <v>257</v>
      </c>
      <c r="C12" s="619"/>
      <c r="D12" s="619"/>
      <c r="E12" s="619"/>
      <c r="F12" s="619"/>
      <c r="G12" s="619"/>
      <c r="H12" s="619"/>
      <c r="I12" s="619"/>
      <c r="J12" s="619"/>
      <c r="K12" s="619"/>
      <c r="L12" s="619"/>
      <c r="M12" s="619"/>
      <c r="N12" s="619"/>
      <c r="O12" s="619"/>
      <c r="P12" s="619"/>
      <c r="Q12" s="620"/>
      <c r="R12" s="621">
        <v>4380</v>
      </c>
      <c r="S12" s="622"/>
      <c r="T12" s="622"/>
      <c r="U12" s="622"/>
      <c r="V12" s="622"/>
      <c r="W12" s="622"/>
      <c r="X12" s="622"/>
      <c r="Y12" s="623"/>
      <c r="Z12" s="659">
        <v>0</v>
      </c>
      <c r="AA12" s="659"/>
      <c r="AB12" s="659"/>
      <c r="AC12" s="659"/>
      <c r="AD12" s="660">
        <v>4380</v>
      </c>
      <c r="AE12" s="660"/>
      <c r="AF12" s="660"/>
      <c r="AG12" s="660"/>
      <c r="AH12" s="660"/>
      <c r="AI12" s="660"/>
      <c r="AJ12" s="660"/>
      <c r="AK12" s="660"/>
      <c r="AL12" s="624">
        <v>0</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2981397</v>
      </c>
      <c r="BH12" s="622"/>
      <c r="BI12" s="622"/>
      <c r="BJ12" s="622"/>
      <c r="BK12" s="622"/>
      <c r="BL12" s="622"/>
      <c r="BM12" s="622"/>
      <c r="BN12" s="623"/>
      <c r="BO12" s="659">
        <v>42</v>
      </c>
      <c r="BP12" s="659"/>
      <c r="BQ12" s="659"/>
      <c r="BR12" s="659"/>
      <c r="BS12" s="660" t="s">
        <v>240</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273527</v>
      </c>
      <c r="CS12" s="622"/>
      <c r="CT12" s="622"/>
      <c r="CU12" s="622"/>
      <c r="CV12" s="622"/>
      <c r="CW12" s="622"/>
      <c r="CX12" s="622"/>
      <c r="CY12" s="623"/>
      <c r="CZ12" s="659">
        <v>1</v>
      </c>
      <c r="DA12" s="659"/>
      <c r="DB12" s="659"/>
      <c r="DC12" s="659"/>
      <c r="DD12" s="627">
        <v>13105</v>
      </c>
      <c r="DE12" s="622"/>
      <c r="DF12" s="622"/>
      <c r="DG12" s="622"/>
      <c r="DH12" s="622"/>
      <c r="DI12" s="622"/>
      <c r="DJ12" s="622"/>
      <c r="DK12" s="622"/>
      <c r="DL12" s="622"/>
      <c r="DM12" s="622"/>
      <c r="DN12" s="622"/>
      <c r="DO12" s="622"/>
      <c r="DP12" s="623"/>
      <c r="DQ12" s="627">
        <v>211533</v>
      </c>
      <c r="DR12" s="622"/>
      <c r="DS12" s="622"/>
      <c r="DT12" s="622"/>
      <c r="DU12" s="622"/>
      <c r="DV12" s="622"/>
      <c r="DW12" s="622"/>
      <c r="DX12" s="622"/>
      <c r="DY12" s="622"/>
      <c r="DZ12" s="622"/>
      <c r="EA12" s="622"/>
      <c r="EB12" s="622"/>
      <c r="EC12" s="658"/>
    </row>
    <row r="13" spans="2:143" ht="11.25" customHeight="1">
      <c r="B13" s="618" t="s">
        <v>260</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59" t="s">
        <v>240</v>
      </c>
      <c r="AA13" s="659"/>
      <c r="AB13" s="659"/>
      <c r="AC13" s="659"/>
      <c r="AD13" s="660" t="s">
        <v>261</v>
      </c>
      <c r="AE13" s="660"/>
      <c r="AF13" s="660"/>
      <c r="AG13" s="660"/>
      <c r="AH13" s="660"/>
      <c r="AI13" s="660"/>
      <c r="AJ13" s="660"/>
      <c r="AK13" s="660"/>
      <c r="AL13" s="624" t="s">
        <v>130</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2962173</v>
      </c>
      <c r="BH13" s="622"/>
      <c r="BI13" s="622"/>
      <c r="BJ13" s="622"/>
      <c r="BK13" s="622"/>
      <c r="BL13" s="622"/>
      <c r="BM13" s="622"/>
      <c r="BN13" s="623"/>
      <c r="BO13" s="659">
        <v>41.7</v>
      </c>
      <c r="BP13" s="659"/>
      <c r="BQ13" s="659"/>
      <c r="BR13" s="659"/>
      <c r="BS13" s="660" t="s">
        <v>130</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1626840</v>
      </c>
      <c r="CS13" s="622"/>
      <c r="CT13" s="622"/>
      <c r="CU13" s="622"/>
      <c r="CV13" s="622"/>
      <c r="CW13" s="622"/>
      <c r="CX13" s="622"/>
      <c r="CY13" s="623"/>
      <c r="CZ13" s="659">
        <v>5.7</v>
      </c>
      <c r="DA13" s="659"/>
      <c r="DB13" s="659"/>
      <c r="DC13" s="659"/>
      <c r="DD13" s="627">
        <v>353569</v>
      </c>
      <c r="DE13" s="622"/>
      <c r="DF13" s="622"/>
      <c r="DG13" s="622"/>
      <c r="DH13" s="622"/>
      <c r="DI13" s="622"/>
      <c r="DJ13" s="622"/>
      <c r="DK13" s="622"/>
      <c r="DL13" s="622"/>
      <c r="DM13" s="622"/>
      <c r="DN13" s="622"/>
      <c r="DO13" s="622"/>
      <c r="DP13" s="623"/>
      <c r="DQ13" s="627">
        <v>1448001</v>
      </c>
      <c r="DR13" s="622"/>
      <c r="DS13" s="622"/>
      <c r="DT13" s="622"/>
      <c r="DU13" s="622"/>
      <c r="DV13" s="622"/>
      <c r="DW13" s="622"/>
      <c r="DX13" s="622"/>
      <c r="DY13" s="622"/>
      <c r="DZ13" s="622"/>
      <c r="EA13" s="622"/>
      <c r="EB13" s="622"/>
      <c r="EC13" s="658"/>
    </row>
    <row r="14" spans="2:143" ht="11.25" customHeight="1">
      <c r="B14" s="618" t="s">
        <v>264</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59" t="s">
        <v>240</v>
      </c>
      <c r="AA14" s="659"/>
      <c r="AB14" s="659"/>
      <c r="AC14" s="659"/>
      <c r="AD14" s="660" t="s">
        <v>130</v>
      </c>
      <c r="AE14" s="660"/>
      <c r="AF14" s="660"/>
      <c r="AG14" s="660"/>
      <c r="AH14" s="660"/>
      <c r="AI14" s="660"/>
      <c r="AJ14" s="660"/>
      <c r="AK14" s="660"/>
      <c r="AL14" s="624" t="s">
        <v>130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175194</v>
      </c>
      <c r="BH14" s="622"/>
      <c r="BI14" s="622"/>
      <c r="BJ14" s="622"/>
      <c r="BK14" s="622"/>
      <c r="BL14" s="622"/>
      <c r="BM14" s="622"/>
      <c r="BN14" s="623"/>
      <c r="BO14" s="659">
        <v>2.5</v>
      </c>
      <c r="BP14" s="659"/>
      <c r="BQ14" s="659"/>
      <c r="BR14" s="659"/>
      <c r="BS14" s="660" t="s">
        <v>130</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864924</v>
      </c>
      <c r="CS14" s="622"/>
      <c r="CT14" s="622"/>
      <c r="CU14" s="622"/>
      <c r="CV14" s="622"/>
      <c r="CW14" s="622"/>
      <c r="CX14" s="622"/>
      <c r="CY14" s="623"/>
      <c r="CZ14" s="659">
        <v>3</v>
      </c>
      <c r="DA14" s="659"/>
      <c r="DB14" s="659"/>
      <c r="DC14" s="659"/>
      <c r="DD14" s="627">
        <v>20193</v>
      </c>
      <c r="DE14" s="622"/>
      <c r="DF14" s="622"/>
      <c r="DG14" s="622"/>
      <c r="DH14" s="622"/>
      <c r="DI14" s="622"/>
      <c r="DJ14" s="622"/>
      <c r="DK14" s="622"/>
      <c r="DL14" s="622"/>
      <c r="DM14" s="622"/>
      <c r="DN14" s="622"/>
      <c r="DO14" s="622"/>
      <c r="DP14" s="623"/>
      <c r="DQ14" s="627">
        <v>839772</v>
      </c>
      <c r="DR14" s="622"/>
      <c r="DS14" s="622"/>
      <c r="DT14" s="622"/>
      <c r="DU14" s="622"/>
      <c r="DV14" s="622"/>
      <c r="DW14" s="622"/>
      <c r="DX14" s="622"/>
      <c r="DY14" s="622"/>
      <c r="DZ14" s="622"/>
      <c r="EA14" s="622"/>
      <c r="EB14" s="622"/>
      <c r="EC14" s="658"/>
    </row>
    <row r="15" spans="2:143" ht="11.25" customHeight="1">
      <c r="B15" s="618" t="s">
        <v>267</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261</v>
      </c>
      <c r="AE15" s="660"/>
      <c r="AF15" s="660"/>
      <c r="AG15" s="660"/>
      <c r="AH15" s="660"/>
      <c r="AI15" s="660"/>
      <c r="AJ15" s="660"/>
      <c r="AK15" s="660"/>
      <c r="AL15" s="624" t="s">
        <v>130</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376189</v>
      </c>
      <c r="BH15" s="622"/>
      <c r="BI15" s="622"/>
      <c r="BJ15" s="622"/>
      <c r="BK15" s="622"/>
      <c r="BL15" s="622"/>
      <c r="BM15" s="622"/>
      <c r="BN15" s="623"/>
      <c r="BO15" s="659">
        <v>5.3</v>
      </c>
      <c r="BP15" s="659"/>
      <c r="BQ15" s="659"/>
      <c r="BR15" s="659"/>
      <c r="BS15" s="660" t="s">
        <v>130</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6245113</v>
      </c>
      <c r="CS15" s="622"/>
      <c r="CT15" s="622"/>
      <c r="CU15" s="622"/>
      <c r="CV15" s="622"/>
      <c r="CW15" s="622"/>
      <c r="CX15" s="622"/>
      <c r="CY15" s="623"/>
      <c r="CZ15" s="659">
        <v>21.7</v>
      </c>
      <c r="DA15" s="659"/>
      <c r="DB15" s="659"/>
      <c r="DC15" s="659"/>
      <c r="DD15" s="627">
        <v>3612120</v>
      </c>
      <c r="DE15" s="622"/>
      <c r="DF15" s="622"/>
      <c r="DG15" s="622"/>
      <c r="DH15" s="622"/>
      <c r="DI15" s="622"/>
      <c r="DJ15" s="622"/>
      <c r="DK15" s="622"/>
      <c r="DL15" s="622"/>
      <c r="DM15" s="622"/>
      <c r="DN15" s="622"/>
      <c r="DO15" s="622"/>
      <c r="DP15" s="623"/>
      <c r="DQ15" s="627">
        <v>2780292</v>
      </c>
      <c r="DR15" s="622"/>
      <c r="DS15" s="622"/>
      <c r="DT15" s="622"/>
      <c r="DU15" s="622"/>
      <c r="DV15" s="622"/>
      <c r="DW15" s="622"/>
      <c r="DX15" s="622"/>
      <c r="DY15" s="622"/>
      <c r="DZ15" s="622"/>
      <c r="EA15" s="622"/>
      <c r="EB15" s="622"/>
      <c r="EC15" s="658"/>
    </row>
    <row r="16" spans="2:143" ht="11.25" customHeight="1">
      <c r="B16" s="618" t="s">
        <v>270</v>
      </c>
      <c r="C16" s="619"/>
      <c r="D16" s="619"/>
      <c r="E16" s="619"/>
      <c r="F16" s="619"/>
      <c r="G16" s="619"/>
      <c r="H16" s="619"/>
      <c r="I16" s="619"/>
      <c r="J16" s="619"/>
      <c r="K16" s="619"/>
      <c r="L16" s="619"/>
      <c r="M16" s="619"/>
      <c r="N16" s="619"/>
      <c r="O16" s="619"/>
      <c r="P16" s="619"/>
      <c r="Q16" s="620"/>
      <c r="R16" s="621">
        <v>29468</v>
      </c>
      <c r="S16" s="622"/>
      <c r="T16" s="622"/>
      <c r="U16" s="622"/>
      <c r="V16" s="622"/>
      <c r="W16" s="622"/>
      <c r="X16" s="622"/>
      <c r="Y16" s="623"/>
      <c r="Z16" s="659">
        <v>0.1</v>
      </c>
      <c r="AA16" s="659"/>
      <c r="AB16" s="659"/>
      <c r="AC16" s="659"/>
      <c r="AD16" s="660">
        <v>29468</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59" t="s">
        <v>240</v>
      </c>
      <c r="BP16" s="659"/>
      <c r="BQ16" s="659"/>
      <c r="BR16" s="659"/>
      <c r="BS16" s="660" t="s">
        <v>240</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v>1099</v>
      </c>
      <c r="CS16" s="622"/>
      <c r="CT16" s="622"/>
      <c r="CU16" s="622"/>
      <c r="CV16" s="622"/>
      <c r="CW16" s="622"/>
      <c r="CX16" s="622"/>
      <c r="CY16" s="623"/>
      <c r="CZ16" s="659">
        <v>0</v>
      </c>
      <c r="DA16" s="659"/>
      <c r="DB16" s="659"/>
      <c r="DC16" s="659"/>
      <c r="DD16" s="627" t="s">
        <v>240</v>
      </c>
      <c r="DE16" s="622"/>
      <c r="DF16" s="622"/>
      <c r="DG16" s="622"/>
      <c r="DH16" s="622"/>
      <c r="DI16" s="622"/>
      <c r="DJ16" s="622"/>
      <c r="DK16" s="622"/>
      <c r="DL16" s="622"/>
      <c r="DM16" s="622"/>
      <c r="DN16" s="622"/>
      <c r="DO16" s="622"/>
      <c r="DP16" s="623"/>
      <c r="DQ16" s="627">
        <v>1099</v>
      </c>
      <c r="DR16" s="622"/>
      <c r="DS16" s="622"/>
      <c r="DT16" s="622"/>
      <c r="DU16" s="622"/>
      <c r="DV16" s="622"/>
      <c r="DW16" s="622"/>
      <c r="DX16" s="622"/>
      <c r="DY16" s="622"/>
      <c r="DZ16" s="622"/>
      <c r="EA16" s="622"/>
      <c r="EB16" s="622"/>
      <c r="EC16" s="658"/>
    </row>
    <row r="17" spans="2:133" ht="11.25" customHeight="1">
      <c r="B17" s="618" t="s">
        <v>273</v>
      </c>
      <c r="C17" s="619"/>
      <c r="D17" s="619"/>
      <c r="E17" s="619"/>
      <c r="F17" s="619"/>
      <c r="G17" s="619"/>
      <c r="H17" s="619"/>
      <c r="I17" s="619"/>
      <c r="J17" s="619"/>
      <c r="K17" s="619"/>
      <c r="L17" s="619"/>
      <c r="M17" s="619"/>
      <c r="N17" s="619"/>
      <c r="O17" s="619"/>
      <c r="P17" s="619"/>
      <c r="Q17" s="620"/>
      <c r="R17" s="621">
        <v>73212</v>
      </c>
      <c r="S17" s="622"/>
      <c r="T17" s="622"/>
      <c r="U17" s="622"/>
      <c r="V17" s="622"/>
      <c r="W17" s="622"/>
      <c r="X17" s="622"/>
      <c r="Y17" s="623"/>
      <c r="Z17" s="659">
        <v>0.2</v>
      </c>
      <c r="AA17" s="659"/>
      <c r="AB17" s="659"/>
      <c r="AC17" s="659"/>
      <c r="AD17" s="660">
        <v>73212</v>
      </c>
      <c r="AE17" s="660"/>
      <c r="AF17" s="660"/>
      <c r="AG17" s="660"/>
      <c r="AH17" s="660"/>
      <c r="AI17" s="660"/>
      <c r="AJ17" s="660"/>
      <c r="AK17" s="660"/>
      <c r="AL17" s="624">
        <v>0.5</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240</v>
      </c>
      <c r="BP17" s="659"/>
      <c r="BQ17" s="659"/>
      <c r="BR17" s="659"/>
      <c r="BS17" s="660" t="s">
        <v>240</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1949444</v>
      </c>
      <c r="CS17" s="622"/>
      <c r="CT17" s="622"/>
      <c r="CU17" s="622"/>
      <c r="CV17" s="622"/>
      <c r="CW17" s="622"/>
      <c r="CX17" s="622"/>
      <c r="CY17" s="623"/>
      <c r="CZ17" s="659">
        <v>6.8</v>
      </c>
      <c r="DA17" s="659"/>
      <c r="DB17" s="659"/>
      <c r="DC17" s="659"/>
      <c r="DD17" s="627" t="s">
        <v>240</v>
      </c>
      <c r="DE17" s="622"/>
      <c r="DF17" s="622"/>
      <c r="DG17" s="622"/>
      <c r="DH17" s="622"/>
      <c r="DI17" s="622"/>
      <c r="DJ17" s="622"/>
      <c r="DK17" s="622"/>
      <c r="DL17" s="622"/>
      <c r="DM17" s="622"/>
      <c r="DN17" s="622"/>
      <c r="DO17" s="622"/>
      <c r="DP17" s="623"/>
      <c r="DQ17" s="627">
        <v>1946270</v>
      </c>
      <c r="DR17" s="622"/>
      <c r="DS17" s="622"/>
      <c r="DT17" s="622"/>
      <c r="DU17" s="622"/>
      <c r="DV17" s="622"/>
      <c r="DW17" s="622"/>
      <c r="DX17" s="622"/>
      <c r="DY17" s="622"/>
      <c r="DZ17" s="622"/>
      <c r="EA17" s="622"/>
      <c r="EB17" s="622"/>
      <c r="EC17" s="658"/>
    </row>
    <row r="18" spans="2:133" ht="11.25" customHeight="1">
      <c r="B18" s="618" t="s">
        <v>276</v>
      </c>
      <c r="C18" s="619"/>
      <c r="D18" s="619"/>
      <c r="E18" s="619"/>
      <c r="F18" s="619"/>
      <c r="G18" s="619"/>
      <c r="H18" s="619"/>
      <c r="I18" s="619"/>
      <c r="J18" s="619"/>
      <c r="K18" s="619"/>
      <c r="L18" s="619"/>
      <c r="M18" s="619"/>
      <c r="N18" s="619"/>
      <c r="O18" s="619"/>
      <c r="P18" s="619"/>
      <c r="Q18" s="620"/>
      <c r="R18" s="621">
        <v>143209</v>
      </c>
      <c r="S18" s="622"/>
      <c r="T18" s="622"/>
      <c r="U18" s="622"/>
      <c r="V18" s="622"/>
      <c r="W18" s="622"/>
      <c r="X18" s="622"/>
      <c r="Y18" s="623"/>
      <c r="Z18" s="659">
        <v>0.5</v>
      </c>
      <c r="AA18" s="659"/>
      <c r="AB18" s="659"/>
      <c r="AC18" s="659"/>
      <c r="AD18" s="660">
        <v>143209</v>
      </c>
      <c r="AE18" s="660"/>
      <c r="AF18" s="660"/>
      <c r="AG18" s="660"/>
      <c r="AH18" s="660"/>
      <c r="AI18" s="660"/>
      <c r="AJ18" s="660"/>
      <c r="AK18" s="660"/>
      <c r="AL18" s="624">
        <v>1</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240</v>
      </c>
      <c r="DA18" s="659"/>
      <c r="DB18" s="659"/>
      <c r="DC18" s="659"/>
      <c r="DD18" s="627" t="s">
        <v>240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c r="B19" s="618" t="s">
        <v>279</v>
      </c>
      <c r="C19" s="619"/>
      <c r="D19" s="619"/>
      <c r="E19" s="619"/>
      <c r="F19" s="619"/>
      <c r="G19" s="619"/>
      <c r="H19" s="619"/>
      <c r="I19" s="619"/>
      <c r="J19" s="619"/>
      <c r="K19" s="619"/>
      <c r="L19" s="619"/>
      <c r="M19" s="619"/>
      <c r="N19" s="619"/>
      <c r="O19" s="619"/>
      <c r="P19" s="619"/>
      <c r="Q19" s="620"/>
      <c r="R19" s="621">
        <v>143209</v>
      </c>
      <c r="S19" s="622"/>
      <c r="T19" s="622"/>
      <c r="U19" s="622"/>
      <c r="V19" s="622"/>
      <c r="W19" s="622"/>
      <c r="X19" s="622"/>
      <c r="Y19" s="623"/>
      <c r="Z19" s="659">
        <v>0.5</v>
      </c>
      <c r="AA19" s="659"/>
      <c r="AB19" s="659"/>
      <c r="AC19" s="659"/>
      <c r="AD19" s="660">
        <v>143209</v>
      </c>
      <c r="AE19" s="660"/>
      <c r="AF19" s="660"/>
      <c r="AG19" s="660"/>
      <c r="AH19" s="660"/>
      <c r="AI19" s="660"/>
      <c r="AJ19" s="660"/>
      <c r="AK19" s="660"/>
      <c r="AL19" s="624">
        <v>1</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240</v>
      </c>
      <c r="BH19" s="622"/>
      <c r="BI19" s="622"/>
      <c r="BJ19" s="622"/>
      <c r="BK19" s="622"/>
      <c r="BL19" s="622"/>
      <c r="BM19" s="622"/>
      <c r="BN19" s="623"/>
      <c r="BO19" s="659" t="s">
        <v>130</v>
      </c>
      <c r="BP19" s="659"/>
      <c r="BQ19" s="659"/>
      <c r="BR19" s="659"/>
      <c r="BS19" s="660" t="s">
        <v>240</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59" t="s">
        <v>130</v>
      </c>
      <c r="DA19" s="659"/>
      <c r="DB19" s="659"/>
      <c r="DC19" s="659"/>
      <c r="DD19" s="627" t="s">
        <v>240</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c r="B20" s="688" t="s">
        <v>282</v>
      </c>
      <c r="C20" s="689"/>
      <c r="D20" s="689"/>
      <c r="E20" s="689"/>
      <c r="F20" s="689"/>
      <c r="G20" s="689"/>
      <c r="H20" s="689"/>
      <c r="I20" s="689"/>
      <c r="J20" s="689"/>
      <c r="K20" s="689"/>
      <c r="L20" s="689"/>
      <c r="M20" s="689"/>
      <c r="N20" s="689"/>
      <c r="O20" s="689"/>
      <c r="P20" s="689"/>
      <c r="Q20" s="690"/>
      <c r="R20" s="621" t="s">
        <v>240</v>
      </c>
      <c r="S20" s="622"/>
      <c r="T20" s="622"/>
      <c r="U20" s="622"/>
      <c r="V20" s="622"/>
      <c r="W20" s="622"/>
      <c r="X20" s="622"/>
      <c r="Y20" s="623"/>
      <c r="Z20" s="659" t="s">
        <v>240</v>
      </c>
      <c r="AA20" s="659"/>
      <c r="AB20" s="659"/>
      <c r="AC20" s="659"/>
      <c r="AD20" s="660" t="s">
        <v>240</v>
      </c>
      <c r="AE20" s="660"/>
      <c r="AF20" s="660"/>
      <c r="AG20" s="660"/>
      <c r="AH20" s="660"/>
      <c r="AI20" s="660"/>
      <c r="AJ20" s="660"/>
      <c r="AK20" s="660"/>
      <c r="AL20" s="624" t="s">
        <v>240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251</v>
      </c>
      <c r="BP20" s="659"/>
      <c r="BQ20" s="659"/>
      <c r="BR20" s="659"/>
      <c r="BS20" s="660" t="s">
        <v>240</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28735395</v>
      </c>
      <c r="CS20" s="622"/>
      <c r="CT20" s="622"/>
      <c r="CU20" s="622"/>
      <c r="CV20" s="622"/>
      <c r="CW20" s="622"/>
      <c r="CX20" s="622"/>
      <c r="CY20" s="623"/>
      <c r="CZ20" s="659">
        <v>100</v>
      </c>
      <c r="DA20" s="659"/>
      <c r="DB20" s="659"/>
      <c r="DC20" s="659"/>
      <c r="DD20" s="627">
        <v>4245015</v>
      </c>
      <c r="DE20" s="622"/>
      <c r="DF20" s="622"/>
      <c r="DG20" s="622"/>
      <c r="DH20" s="622"/>
      <c r="DI20" s="622"/>
      <c r="DJ20" s="622"/>
      <c r="DK20" s="622"/>
      <c r="DL20" s="622"/>
      <c r="DM20" s="622"/>
      <c r="DN20" s="622"/>
      <c r="DO20" s="622"/>
      <c r="DP20" s="623"/>
      <c r="DQ20" s="627">
        <v>16692736</v>
      </c>
      <c r="DR20" s="622"/>
      <c r="DS20" s="622"/>
      <c r="DT20" s="622"/>
      <c r="DU20" s="622"/>
      <c r="DV20" s="622"/>
      <c r="DW20" s="622"/>
      <c r="DX20" s="622"/>
      <c r="DY20" s="622"/>
      <c r="DZ20" s="622"/>
      <c r="EA20" s="622"/>
      <c r="EB20" s="622"/>
      <c r="EC20" s="658"/>
    </row>
    <row r="21" spans="2:133" ht="11.25" customHeight="1">
      <c r="B21" s="618" t="s">
        <v>285</v>
      </c>
      <c r="C21" s="619"/>
      <c r="D21" s="619"/>
      <c r="E21" s="619"/>
      <c r="F21" s="619"/>
      <c r="G21" s="619"/>
      <c r="H21" s="619"/>
      <c r="I21" s="619"/>
      <c r="J21" s="619"/>
      <c r="K21" s="619"/>
      <c r="L21" s="619"/>
      <c r="M21" s="619"/>
      <c r="N21" s="619"/>
      <c r="O21" s="619"/>
      <c r="P21" s="619"/>
      <c r="Q21" s="620"/>
      <c r="R21" s="621">
        <v>6071902</v>
      </c>
      <c r="S21" s="622"/>
      <c r="T21" s="622"/>
      <c r="U21" s="622"/>
      <c r="V21" s="622"/>
      <c r="W21" s="622"/>
      <c r="X21" s="622"/>
      <c r="Y21" s="623"/>
      <c r="Z21" s="659">
        <v>20.399999999999999</v>
      </c>
      <c r="AA21" s="659"/>
      <c r="AB21" s="659"/>
      <c r="AC21" s="659"/>
      <c r="AD21" s="660">
        <v>5653610</v>
      </c>
      <c r="AE21" s="660"/>
      <c r="AF21" s="660"/>
      <c r="AG21" s="660"/>
      <c r="AH21" s="660"/>
      <c r="AI21" s="660"/>
      <c r="AJ21" s="660"/>
      <c r="AK21" s="660"/>
      <c r="AL21" s="624">
        <v>38.200000000000003</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251</v>
      </c>
      <c r="BP21" s="659"/>
      <c r="BQ21" s="659"/>
      <c r="BR21" s="659"/>
      <c r="BS21" s="660" t="s">
        <v>240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287</v>
      </c>
      <c r="C22" s="619"/>
      <c r="D22" s="619"/>
      <c r="E22" s="619"/>
      <c r="F22" s="619"/>
      <c r="G22" s="619"/>
      <c r="H22" s="619"/>
      <c r="I22" s="619"/>
      <c r="J22" s="619"/>
      <c r="K22" s="619"/>
      <c r="L22" s="619"/>
      <c r="M22" s="619"/>
      <c r="N22" s="619"/>
      <c r="O22" s="619"/>
      <c r="P22" s="619"/>
      <c r="Q22" s="620"/>
      <c r="R22" s="621">
        <v>5653610</v>
      </c>
      <c r="S22" s="622"/>
      <c r="T22" s="622"/>
      <c r="U22" s="622"/>
      <c r="V22" s="622"/>
      <c r="W22" s="622"/>
      <c r="X22" s="622"/>
      <c r="Y22" s="623"/>
      <c r="Z22" s="659">
        <v>19</v>
      </c>
      <c r="AA22" s="659"/>
      <c r="AB22" s="659"/>
      <c r="AC22" s="659"/>
      <c r="AD22" s="660">
        <v>5653610</v>
      </c>
      <c r="AE22" s="660"/>
      <c r="AF22" s="660"/>
      <c r="AG22" s="660"/>
      <c r="AH22" s="660"/>
      <c r="AI22" s="660"/>
      <c r="AJ22" s="660"/>
      <c r="AK22" s="660"/>
      <c r="AL22" s="624">
        <v>38.200000000000003</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240</v>
      </c>
      <c r="BH22" s="622"/>
      <c r="BI22" s="622"/>
      <c r="BJ22" s="622"/>
      <c r="BK22" s="622"/>
      <c r="BL22" s="622"/>
      <c r="BM22" s="622"/>
      <c r="BN22" s="623"/>
      <c r="BO22" s="659" t="s">
        <v>251</v>
      </c>
      <c r="BP22" s="659"/>
      <c r="BQ22" s="659"/>
      <c r="BR22" s="659"/>
      <c r="BS22" s="660" t="s">
        <v>240</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290</v>
      </c>
      <c r="C23" s="619"/>
      <c r="D23" s="619"/>
      <c r="E23" s="619"/>
      <c r="F23" s="619"/>
      <c r="G23" s="619"/>
      <c r="H23" s="619"/>
      <c r="I23" s="619"/>
      <c r="J23" s="619"/>
      <c r="K23" s="619"/>
      <c r="L23" s="619"/>
      <c r="M23" s="619"/>
      <c r="N23" s="619"/>
      <c r="O23" s="619"/>
      <c r="P23" s="619"/>
      <c r="Q23" s="620"/>
      <c r="R23" s="621">
        <v>418292</v>
      </c>
      <c r="S23" s="622"/>
      <c r="T23" s="622"/>
      <c r="U23" s="622"/>
      <c r="V23" s="622"/>
      <c r="W23" s="622"/>
      <c r="X23" s="622"/>
      <c r="Y23" s="623"/>
      <c r="Z23" s="659">
        <v>1.4</v>
      </c>
      <c r="AA23" s="659"/>
      <c r="AB23" s="659"/>
      <c r="AC23" s="659"/>
      <c r="AD23" s="660" t="s">
        <v>251</v>
      </c>
      <c r="AE23" s="660"/>
      <c r="AF23" s="660"/>
      <c r="AG23" s="660"/>
      <c r="AH23" s="660"/>
      <c r="AI23" s="660"/>
      <c r="AJ23" s="660"/>
      <c r="AK23" s="660"/>
      <c r="AL23" s="624" t="s">
        <v>130</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t="s">
        <v>251</v>
      </c>
      <c r="BH23" s="622"/>
      <c r="BI23" s="622"/>
      <c r="BJ23" s="622"/>
      <c r="BK23" s="622"/>
      <c r="BL23" s="622"/>
      <c r="BM23" s="622"/>
      <c r="BN23" s="623"/>
      <c r="BO23" s="659" t="s">
        <v>130</v>
      </c>
      <c r="BP23" s="659"/>
      <c r="BQ23" s="659"/>
      <c r="BR23" s="659"/>
      <c r="BS23" s="660" t="s">
        <v>240</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c r="B24" s="618" t="s">
        <v>297</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251</v>
      </c>
      <c r="AA24" s="659"/>
      <c r="AB24" s="659"/>
      <c r="AC24" s="659"/>
      <c r="AD24" s="660" t="s">
        <v>130</v>
      </c>
      <c r="AE24" s="660"/>
      <c r="AF24" s="660"/>
      <c r="AG24" s="660"/>
      <c r="AH24" s="660"/>
      <c r="AI24" s="660"/>
      <c r="AJ24" s="660"/>
      <c r="AK24" s="660"/>
      <c r="AL24" s="624" t="s">
        <v>240</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251</v>
      </c>
      <c r="BP24" s="659"/>
      <c r="BQ24" s="659"/>
      <c r="BR24" s="659"/>
      <c r="BS24" s="660" t="s">
        <v>240</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13111351</v>
      </c>
      <c r="CS24" s="677"/>
      <c r="CT24" s="677"/>
      <c r="CU24" s="677"/>
      <c r="CV24" s="677"/>
      <c r="CW24" s="677"/>
      <c r="CX24" s="677"/>
      <c r="CY24" s="702"/>
      <c r="CZ24" s="703">
        <v>45.6</v>
      </c>
      <c r="DA24" s="685"/>
      <c r="DB24" s="685"/>
      <c r="DC24" s="705"/>
      <c r="DD24" s="701">
        <v>6684744</v>
      </c>
      <c r="DE24" s="677"/>
      <c r="DF24" s="677"/>
      <c r="DG24" s="677"/>
      <c r="DH24" s="677"/>
      <c r="DI24" s="677"/>
      <c r="DJ24" s="677"/>
      <c r="DK24" s="702"/>
      <c r="DL24" s="701">
        <v>6643653</v>
      </c>
      <c r="DM24" s="677"/>
      <c r="DN24" s="677"/>
      <c r="DO24" s="677"/>
      <c r="DP24" s="677"/>
      <c r="DQ24" s="677"/>
      <c r="DR24" s="677"/>
      <c r="DS24" s="677"/>
      <c r="DT24" s="677"/>
      <c r="DU24" s="677"/>
      <c r="DV24" s="702"/>
      <c r="DW24" s="703">
        <v>44</v>
      </c>
      <c r="DX24" s="685"/>
      <c r="DY24" s="685"/>
      <c r="DZ24" s="685"/>
      <c r="EA24" s="685"/>
      <c r="EB24" s="685"/>
      <c r="EC24" s="704"/>
    </row>
    <row r="25" spans="2:133" ht="11.25" customHeight="1">
      <c r="B25" s="618" t="s">
        <v>300</v>
      </c>
      <c r="C25" s="619"/>
      <c r="D25" s="619"/>
      <c r="E25" s="619"/>
      <c r="F25" s="619"/>
      <c r="G25" s="619"/>
      <c r="H25" s="619"/>
      <c r="I25" s="619"/>
      <c r="J25" s="619"/>
      <c r="K25" s="619"/>
      <c r="L25" s="619"/>
      <c r="M25" s="619"/>
      <c r="N25" s="619"/>
      <c r="O25" s="619"/>
      <c r="P25" s="619"/>
      <c r="Q25" s="620"/>
      <c r="R25" s="621">
        <v>15171561</v>
      </c>
      <c r="S25" s="622"/>
      <c r="T25" s="622"/>
      <c r="U25" s="622"/>
      <c r="V25" s="622"/>
      <c r="W25" s="622"/>
      <c r="X25" s="622"/>
      <c r="Y25" s="623"/>
      <c r="Z25" s="659">
        <v>50.9</v>
      </c>
      <c r="AA25" s="659"/>
      <c r="AB25" s="659"/>
      <c r="AC25" s="659"/>
      <c r="AD25" s="660">
        <v>14753269</v>
      </c>
      <c r="AE25" s="660"/>
      <c r="AF25" s="660"/>
      <c r="AG25" s="660"/>
      <c r="AH25" s="660"/>
      <c r="AI25" s="660"/>
      <c r="AJ25" s="660"/>
      <c r="AK25" s="660"/>
      <c r="AL25" s="624">
        <v>99.6</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240</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3051839</v>
      </c>
      <c r="CS25" s="634"/>
      <c r="CT25" s="634"/>
      <c r="CU25" s="634"/>
      <c r="CV25" s="634"/>
      <c r="CW25" s="634"/>
      <c r="CX25" s="634"/>
      <c r="CY25" s="635"/>
      <c r="CZ25" s="624">
        <v>10.6</v>
      </c>
      <c r="DA25" s="636"/>
      <c r="DB25" s="636"/>
      <c r="DC25" s="637"/>
      <c r="DD25" s="627">
        <v>2680093</v>
      </c>
      <c r="DE25" s="634"/>
      <c r="DF25" s="634"/>
      <c r="DG25" s="634"/>
      <c r="DH25" s="634"/>
      <c r="DI25" s="634"/>
      <c r="DJ25" s="634"/>
      <c r="DK25" s="635"/>
      <c r="DL25" s="627">
        <v>2649106</v>
      </c>
      <c r="DM25" s="634"/>
      <c r="DN25" s="634"/>
      <c r="DO25" s="634"/>
      <c r="DP25" s="634"/>
      <c r="DQ25" s="634"/>
      <c r="DR25" s="634"/>
      <c r="DS25" s="634"/>
      <c r="DT25" s="634"/>
      <c r="DU25" s="634"/>
      <c r="DV25" s="635"/>
      <c r="DW25" s="624">
        <v>17.600000000000001</v>
      </c>
      <c r="DX25" s="636"/>
      <c r="DY25" s="636"/>
      <c r="DZ25" s="636"/>
      <c r="EA25" s="636"/>
      <c r="EB25" s="636"/>
      <c r="EC25" s="648"/>
    </row>
    <row r="26" spans="2:133" ht="11.25" customHeight="1">
      <c r="B26" s="618" t="s">
        <v>303</v>
      </c>
      <c r="C26" s="619"/>
      <c r="D26" s="619"/>
      <c r="E26" s="619"/>
      <c r="F26" s="619"/>
      <c r="G26" s="619"/>
      <c r="H26" s="619"/>
      <c r="I26" s="619"/>
      <c r="J26" s="619"/>
      <c r="K26" s="619"/>
      <c r="L26" s="619"/>
      <c r="M26" s="619"/>
      <c r="N26" s="619"/>
      <c r="O26" s="619"/>
      <c r="P26" s="619"/>
      <c r="Q26" s="620"/>
      <c r="R26" s="621">
        <v>10475</v>
      </c>
      <c r="S26" s="622"/>
      <c r="T26" s="622"/>
      <c r="U26" s="622"/>
      <c r="V26" s="622"/>
      <c r="W26" s="622"/>
      <c r="X26" s="622"/>
      <c r="Y26" s="623"/>
      <c r="Z26" s="659">
        <v>0</v>
      </c>
      <c r="AA26" s="659"/>
      <c r="AB26" s="659"/>
      <c r="AC26" s="659"/>
      <c r="AD26" s="660">
        <v>10475</v>
      </c>
      <c r="AE26" s="660"/>
      <c r="AF26" s="660"/>
      <c r="AG26" s="660"/>
      <c r="AH26" s="660"/>
      <c r="AI26" s="660"/>
      <c r="AJ26" s="660"/>
      <c r="AK26" s="660"/>
      <c r="AL26" s="624">
        <v>0.1</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240</v>
      </c>
      <c r="BP26" s="659"/>
      <c r="BQ26" s="659"/>
      <c r="BR26" s="659"/>
      <c r="BS26" s="660" t="s">
        <v>240</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1940022</v>
      </c>
      <c r="CS26" s="622"/>
      <c r="CT26" s="622"/>
      <c r="CU26" s="622"/>
      <c r="CV26" s="622"/>
      <c r="CW26" s="622"/>
      <c r="CX26" s="622"/>
      <c r="CY26" s="623"/>
      <c r="CZ26" s="624">
        <v>6.8</v>
      </c>
      <c r="DA26" s="636"/>
      <c r="DB26" s="636"/>
      <c r="DC26" s="637"/>
      <c r="DD26" s="627">
        <v>1692595</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48"/>
    </row>
    <row r="27" spans="2:133" ht="11.25" customHeight="1">
      <c r="B27" s="618" t="s">
        <v>306</v>
      </c>
      <c r="C27" s="619"/>
      <c r="D27" s="619"/>
      <c r="E27" s="619"/>
      <c r="F27" s="619"/>
      <c r="G27" s="619"/>
      <c r="H27" s="619"/>
      <c r="I27" s="619"/>
      <c r="J27" s="619"/>
      <c r="K27" s="619"/>
      <c r="L27" s="619"/>
      <c r="M27" s="619"/>
      <c r="N27" s="619"/>
      <c r="O27" s="619"/>
      <c r="P27" s="619"/>
      <c r="Q27" s="620"/>
      <c r="R27" s="621">
        <v>233746</v>
      </c>
      <c r="S27" s="622"/>
      <c r="T27" s="622"/>
      <c r="U27" s="622"/>
      <c r="V27" s="622"/>
      <c r="W27" s="622"/>
      <c r="X27" s="622"/>
      <c r="Y27" s="623"/>
      <c r="Z27" s="659">
        <v>0.8</v>
      </c>
      <c r="AA27" s="659"/>
      <c r="AB27" s="659"/>
      <c r="AC27" s="659"/>
      <c r="AD27" s="660" t="s">
        <v>240</v>
      </c>
      <c r="AE27" s="660"/>
      <c r="AF27" s="660"/>
      <c r="AG27" s="660"/>
      <c r="AH27" s="660"/>
      <c r="AI27" s="660"/>
      <c r="AJ27" s="660"/>
      <c r="AK27" s="660"/>
      <c r="AL27" s="624" t="s">
        <v>130</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7104240</v>
      </c>
      <c r="BH27" s="622"/>
      <c r="BI27" s="622"/>
      <c r="BJ27" s="622"/>
      <c r="BK27" s="622"/>
      <c r="BL27" s="622"/>
      <c r="BM27" s="622"/>
      <c r="BN27" s="623"/>
      <c r="BO27" s="659">
        <v>100</v>
      </c>
      <c r="BP27" s="659"/>
      <c r="BQ27" s="659"/>
      <c r="BR27" s="659"/>
      <c r="BS27" s="660">
        <v>50651</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8110068</v>
      </c>
      <c r="CS27" s="634"/>
      <c r="CT27" s="634"/>
      <c r="CU27" s="634"/>
      <c r="CV27" s="634"/>
      <c r="CW27" s="634"/>
      <c r="CX27" s="634"/>
      <c r="CY27" s="635"/>
      <c r="CZ27" s="624">
        <v>28.2</v>
      </c>
      <c r="DA27" s="636"/>
      <c r="DB27" s="636"/>
      <c r="DC27" s="637"/>
      <c r="DD27" s="627">
        <v>2058381</v>
      </c>
      <c r="DE27" s="634"/>
      <c r="DF27" s="634"/>
      <c r="DG27" s="634"/>
      <c r="DH27" s="634"/>
      <c r="DI27" s="634"/>
      <c r="DJ27" s="634"/>
      <c r="DK27" s="635"/>
      <c r="DL27" s="627">
        <v>2048277</v>
      </c>
      <c r="DM27" s="634"/>
      <c r="DN27" s="634"/>
      <c r="DO27" s="634"/>
      <c r="DP27" s="634"/>
      <c r="DQ27" s="634"/>
      <c r="DR27" s="634"/>
      <c r="DS27" s="634"/>
      <c r="DT27" s="634"/>
      <c r="DU27" s="634"/>
      <c r="DV27" s="635"/>
      <c r="DW27" s="624">
        <v>13.6</v>
      </c>
      <c r="DX27" s="636"/>
      <c r="DY27" s="636"/>
      <c r="DZ27" s="636"/>
      <c r="EA27" s="636"/>
      <c r="EB27" s="636"/>
      <c r="EC27" s="648"/>
    </row>
    <row r="28" spans="2:133" ht="11.25" customHeight="1">
      <c r="B28" s="618" t="s">
        <v>309</v>
      </c>
      <c r="C28" s="619"/>
      <c r="D28" s="619"/>
      <c r="E28" s="619"/>
      <c r="F28" s="619"/>
      <c r="G28" s="619"/>
      <c r="H28" s="619"/>
      <c r="I28" s="619"/>
      <c r="J28" s="619"/>
      <c r="K28" s="619"/>
      <c r="L28" s="619"/>
      <c r="M28" s="619"/>
      <c r="N28" s="619"/>
      <c r="O28" s="619"/>
      <c r="P28" s="619"/>
      <c r="Q28" s="620"/>
      <c r="R28" s="621">
        <v>163462</v>
      </c>
      <c r="S28" s="622"/>
      <c r="T28" s="622"/>
      <c r="U28" s="622"/>
      <c r="V28" s="622"/>
      <c r="W28" s="622"/>
      <c r="X28" s="622"/>
      <c r="Y28" s="623"/>
      <c r="Z28" s="659">
        <v>0.5</v>
      </c>
      <c r="AA28" s="659"/>
      <c r="AB28" s="659"/>
      <c r="AC28" s="659"/>
      <c r="AD28" s="660">
        <v>40518</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1949444</v>
      </c>
      <c r="CS28" s="622"/>
      <c r="CT28" s="622"/>
      <c r="CU28" s="622"/>
      <c r="CV28" s="622"/>
      <c r="CW28" s="622"/>
      <c r="CX28" s="622"/>
      <c r="CY28" s="623"/>
      <c r="CZ28" s="624">
        <v>6.8</v>
      </c>
      <c r="DA28" s="636"/>
      <c r="DB28" s="636"/>
      <c r="DC28" s="637"/>
      <c r="DD28" s="627">
        <v>1946270</v>
      </c>
      <c r="DE28" s="622"/>
      <c r="DF28" s="622"/>
      <c r="DG28" s="622"/>
      <c r="DH28" s="622"/>
      <c r="DI28" s="622"/>
      <c r="DJ28" s="622"/>
      <c r="DK28" s="623"/>
      <c r="DL28" s="627">
        <v>1946270</v>
      </c>
      <c r="DM28" s="622"/>
      <c r="DN28" s="622"/>
      <c r="DO28" s="622"/>
      <c r="DP28" s="622"/>
      <c r="DQ28" s="622"/>
      <c r="DR28" s="622"/>
      <c r="DS28" s="622"/>
      <c r="DT28" s="622"/>
      <c r="DU28" s="622"/>
      <c r="DV28" s="623"/>
      <c r="DW28" s="624">
        <v>12.9</v>
      </c>
      <c r="DX28" s="636"/>
      <c r="DY28" s="636"/>
      <c r="DZ28" s="636"/>
      <c r="EA28" s="636"/>
      <c r="EB28" s="636"/>
      <c r="EC28" s="648"/>
    </row>
    <row r="29" spans="2:133" ht="11.25" customHeight="1">
      <c r="B29" s="618" t="s">
        <v>311</v>
      </c>
      <c r="C29" s="619"/>
      <c r="D29" s="619"/>
      <c r="E29" s="619"/>
      <c r="F29" s="619"/>
      <c r="G29" s="619"/>
      <c r="H29" s="619"/>
      <c r="I29" s="619"/>
      <c r="J29" s="619"/>
      <c r="K29" s="619"/>
      <c r="L29" s="619"/>
      <c r="M29" s="619"/>
      <c r="N29" s="619"/>
      <c r="O29" s="619"/>
      <c r="P29" s="619"/>
      <c r="Q29" s="620"/>
      <c r="R29" s="621">
        <v>222736</v>
      </c>
      <c r="S29" s="622"/>
      <c r="T29" s="622"/>
      <c r="U29" s="622"/>
      <c r="V29" s="622"/>
      <c r="W29" s="622"/>
      <c r="X29" s="622"/>
      <c r="Y29" s="623"/>
      <c r="Z29" s="659">
        <v>0.7</v>
      </c>
      <c r="AA29" s="659"/>
      <c r="AB29" s="659"/>
      <c r="AC29" s="659"/>
      <c r="AD29" s="660" t="s">
        <v>130</v>
      </c>
      <c r="AE29" s="660"/>
      <c r="AF29" s="660"/>
      <c r="AG29" s="660"/>
      <c r="AH29" s="660"/>
      <c r="AI29" s="660"/>
      <c r="AJ29" s="660"/>
      <c r="AK29" s="660"/>
      <c r="AL29" s="624" t="s">
        <v>251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313</v>
      </c>
      <c r="CG29" s="619"/>
      <c r="CH29" s="619"/>
      <c r="CI29" s="619"/>
      <c r="CJ29" s="619"/>
      <c r="CK29" s="619"/>
      <c r="CL29" s="619"/>
      <c r="CM29" s="619"/>
      <c r="CN29" s="619"/>
      <c r="CO29" s="619"/>
      <c r="CP29" s="619"/>
      <c r="CQ29" s="620"/>
      <c r="CR29" s="621">
        <v>1949444</v>
      </c>
      <c r="CS29" s="634"/>
      <c r="CT29" s="634"/>
      <c r="CU29" s="634"/>
      <c r="CV29" s="634"/>
      <c r="CW29" s="634"/>
      <c r="CX29" s="634"/>
      <c r="CY29" s="635"/>
      <c r="CZ29" s="624">
        <v>6.8</v>
      </c>
      <c r="DA29" s="636"/>
      <c r="DB29" s="636"/>
      <c r="DC29" s="637"/>
      <c r="DD29" s="627">
        <v>1946270</v>
      </c>
      <c r="DE29" s="634"/>
      <c r="DF29" s="634"/>
      <c r="DG29" s="634"/>
      <c r="DH29" s="634"/>
      <c r="DI29" s="634"/>
      <c r="DJ29" s="634"/>
      <c r="DK29" s="635"/>
      <c r="DL29" s="627">
        <v>1946270</v>
      </c>
      <c r="DM29" s="634"/>
      <c r="DN29" s="634"/>
      <c r="DO29" s="634"/>
      <c r="DP29" s="634"/>
      <c r="DQ29" s="634"/>
      <c r="DR29" s="634"/>
      <c r="DS29" s="634"/>
      <c r="DT29" s="634"/>
      <c r="DU29" s="634"/>
      <c r="DV29" s="635"/>
      <c r="DW29" s="624">
        <v>12.9</v>
      </c>
      <c r="DX29" s="636"/>
      <c r="DY29" s="636"/>
      <c r="DZ29" s="636"/>
      <c r="EA29" s="636"/>
      <c r="EB29" s="636"/>
      <c r="EC29" s="648"/>
    </row>
    <row r="30" spans="2:133" ht="11.25" customHeight="1">
      <c r="B30" s="618" t="s">
        <v>314</v>
      </c>
      <c r="C30" s="619"/>
      <c r="D30" s="619"/>
      <c r="E30" s="619"/>
      <c r="F30" s="619"/>
      <c r="G30" s="619"/>
      <c r="H30" s="619"/>
      <c r="I30" s="619"/>
      <c r="J30" s="619"/>
      <c r="K30" s="619"/>
      <c r="L30" s="619"/>
      <c r="M30" s="619"/>
      <c r="N30" s="619"/>
      <c r="O30" s="619"/>
      <c r="P30" s="619"/>
      <c r="Q30" s="620"/>
      <c r="R30" s="621">
        <v>7946697</v>
      </c>
      <c r="S30" s="622"/>
      <c r="T30" s="622"/>
      <c r="U30" s="622"/>
      <c r="V30" s="622"/>
      <c r="W30" s="622"/>
      <c r="X30" s="622"/>
      <c r="Y30" s="623"/>
      <c r="Z30" s="659">
        <v>26.7</v>
      </c>
      <c r="AA30" s="659"/>
      <c r="AB30" s="659"/>
      <c r="AC30" s="659"/>
      <c r="AD30" s="660" t="s">
        <v>240</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315</v>
      </c>
      <c r="BH30" s="691"/>
      <c r="BI30" s="691"/>
      <c r="BJ30" s="691"/>
      <c r="BK30" s="691"/>
      <c r="BL30" s="691"/>
      <c r="BM30" s="691"/>
      <c r="BN30" s="691"/>
      <c r="BO30" s="691"/>
      <c r="BP30" s="691"/>
      <c r="BQ30" s="692"/>
      <c r="BR30" s="673" t="s">
        <v>316</v>
      </c>
      <c r="BS30" s="691"/>
      <c r="BT30" s="691"/>
      <c r="BU30" s="691"/>
      <c r="BV30" s="691"/>
      <c r="BW30" s="691"/>
      <c r="BX30" s="691"/>
      <c r="BY30" s="691"/>
      <c r="BZ30" s="691"/>
      <c r="CA30" s="691"/>
      <c r="CB30" s="692"/>
      <c r="CD30" s="642"/>
      <c r="CE30" s="643"/>
      <c r="CF30" s="618" t="s">
        <v>317</v>
      </c>
      <c r="CG30" s="619"/>
      <c r="CH30" s="619"/>
      <c r="CI30" s="619"/>
      <c r="CJ30" s="619"/>
      <c r="CK30" s="619"/>
      <c r="CL30" s="619"/>
      <c r="CM30" s="619"/>
      <c r="CN30" s="619"/>
      <c r="CO30" s="619"/>
      <c r="CP30" s="619"/>
      <c r="CQ30" s="620"/>
      <c r="CR30" s="621">
        <v>1877530</v>
      </c>
      <c r="CS30" s="622"/>
      <c r="CT30" s="622"/>
      <c r="CU30" s="622"/>
      <c r="CV30" s="622"/>
      <c r="CW30" s="622"/>
      <c r="CX30" s="622"/>
      <c r="CY30" s="623"/>
      <c r="CZ30" s="624">
        <v>6.5</v>
      </c>
      <c r="DA30" s="636"/>
      <c r="DB30" s="636"/>
      <c r="DC30" s="637"/>
      <c r="DD30" s="627">
        <v>1874600</v>
      </c>
      <c r="DE30" s="622"/>
      <c r="DF30" s="622"/>
      <c r="DG30" s="622"/>
      <c r="DH30" s="622"/>
      <c r="DI30" s="622"/>
      <c r="DJ30" s="622"/>
      <c r="DK30" s="623"/>
      <c r="DL30" s="627">
        <v>1874600</v>
      </c>
      <c r="DM30" s="622"/>
      <c r="DN30" s="622"/>
      <c r="DO30" s="622"/>
      <c r="DP30" s="622"/>
      <c r="DQ30" s="622"/>
      <c r="DR30" s="622"/>
      <c r="DS30" s="622"/>
      <c r="DT30" s="622"/>
      <c r="DU30" s="622"/>
      <c r="DV30" s="623"/>
      <c r="DW30" s="624">
        <v>12.4</v>
      </c>
      <c r="DX30" s="636"/>
      <c r="DY30" s="636"/>
      <c r="DZ30" s="636"/>
      <c r="EA30" s="636"/>
      <c r="EB30" s="636"/>
      <c r="EC30" s="648"/>
    </row>
    <row r="31" spans="2:133" ht="11.25" customHeight="1">
      <c r="B31" s="688" t="s">
        <v>318</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240</v>
      </c>
      <c r="AA31" s="659"/>
      <c r="AB31" s="659"/>
      <c r="AC31" s="659"/>
      <c r="AD31" s="660" t="s">
        <v>251</v>
      </c>
      <c r="AE31" s="660"/>
      <c r="AF31" s="660"/>
      <c r="AG31" s="660"/>
      <c r="AH31" s="660"/>
      <c r="AI31" s="660"/>
      <c r="AJ31" s="660"/>
      <c r="AK31" s="660"/>
      <c r="AL31" s="624" t="s">
        <v>240</v>
      </c>
      <c r="AM31" s="625"/>
      <c r="AN31" s="625"/>
      <c r="AO31" s="661"/>
      <c r="AP31" s="693" t="s">
        <v>319</v>
      </c>
      <c r="AQ31" s="694"/>
      <c r="AR31" s="694"/>
      <c r="AS31" s="694"/>
      <c r="AT31" s="695" t="s">
        <v>320</v>
      </c>
      <c r="AU31" s="218"/>
      <c r="AV31" s="218"/>
      <c r="AW31" s="218"/>
      <c r="AX31" s="679" t="s">
        <v>191</v>
      </c>
      <c r="AY31" s="680"/>
      <c r="AZ31" s="680"/>
      <c r="BA31" s="680"/>
      <c r="BB31" s="680"/>
      <c r="BC31" s="680"/>
      <c r="BD31" s="680"/>
      <c r="BE31" s="680"/>
      <c r="BF31" s="681"/>
      <c r="BG31" s="683">
        <v>99.2</v>
      </c>
      <c r="BH31" s="684"/>
      <c r="BI31" s="684"/>
      <c r="BJ31" s="684"/>
      <c r="BK31" s="684"/>
      <c r="BL31" s="684"/>
      <c r="BM31" s="685">
        <v>97.7</v>
      </c>
      <c r="BN31" s="684"/>
      <c r="BO31" s="684"/>
      <c r="BP31" s="684"/>
      <c r="BQ31" s="686"/>
      <c r="BR31" s="683">
        <v>99.3</v>
      </c>
      <c r="BS31" s="684"/>
      <c r="BT31" s="684"/>
      <c r="BU31" s="684"/>
      <c r="BV31" s="684"/>
      <c r="BW31" s="684"/>
      <c r="BX31" s="685">
        <v>97.7</v>
      </c>
      <c r="BY31" s="684"/>
      <c r="BZ31" s="684"/>
      <c r="CA31" s="684"/>
      <c r="CB31" s="686"/>
      <c r="CD31" s="642"/>
      <c r="CE31" s="643"/>
      <c r="CF31" s="618" t="s">
        <v>321</v>
      </c>
      <c r="CG31" s="619"/>
      <c r="CH31" s="619"/>
      <c r="CI31" s="619"/>
      <c r="CJ31" s="619"/>
      <c r="CK31" s="619"/>
      <c r="CL31" s="619"/>
      <c r="CM31" s="619"/>
      <c r="CN31" s="619"/>
      <c r="CO31" s="619"/>
      <c r="CP31" s="619"/>
      <c r="CQ31" s="620"/>
      <c r="CR31" s="621">
        <v>71914</v>
      </c>
      <c r="CS31" s="634"/>
      <c r="CT31" s="634"/>
      <c r="CU31" s="634"/>
      <c r="CV31" s="634"/>
      <c r="CW31" s="634"/>
      <c r="CX31" s="634"/>
      <c r="CY31" s="635"/>
      <c r="CZ31" s="624">
        <v>0.3</v>
      </c>
      <c r="DA31" s="636"/>
      <c r="DB31" s="636"/>
      <c r="DC31" s="637"/>
      <c r="DD31" s="627">
        <v>71670</v>
      </c>
      <c r="DE31" s="634"/>
      <c r="DF31" s="634"/>
      <c r="DG31" s="634"/>
      <c r="DH31" s="634"/>
      <c r="DI31" s="634"/>
      <c r="DJ31" s="634"/>
      <c r="DK31" s="635"/>
      <c r="DL31" s="627">
        <v>71670</v>
      </c>
      <c r="DM31" s="634"/>
      <c r="DN31" s="634"/>
      <c r="DO31" s="634"/>
      <c r="DP31" s="634"/>
      <c r="DQ31" s="634"/>
      <c r="DR31" s="634"/>
      <c r="DS31" s="634"/>
      <c r="DT31" s="634"/>
      <c r="DU31" s="634"/>
      <c r="DV31" s="635"/>
      <c r="DW31" s="624">
        <v>0.5</v>
      </c>
      <c r="DX31" s="636"/>
      <c r="DY31" s="636"/>
      <c r="DZ31" s="636"/>
      <c r="EA31" s="636"/>
      <c r="EB31" s="636"/>
      <c r="EC31" s="648"/>
    </row>
    <row r="32" spans="2:133" ht="11.25" customHeight="1">
      <c r="B32" s="618" t="s">
        <v>322</v>
      </c>
      <c r="C32" s="619"/>
      <c r="D32" s="619"/>
      <c r="E32" s="619"/>
      <c r="F32" s="619"/>
      <c r="G32" s="619"/>
      <c r="H32" s="619"/>
      <c r="I32" s="619"/>
      <c r="J32" s="619"/>
      <c r="K32" s="619"/>
      <c r="L32" s="619"/>
      <c r="M32" s="619"/>
      <c r="N32" s="619"/>
      <c r="O32" s="619"/>
      <c r="P32" s="619"/>
      <c r="Q32" s="620"/>
      <c r="R32" s="621">
        <v>2268338</v>
      </c>
      <c r="S32" s="622"/>
      <c r="T32" s="622"/>
      <c r="U32" s="622"/>
      <c r="V32" s="622"/>
      <c r="W32" s="622"/>
      <c r="X32" s="622"/>
      <c r="Y32" s="623"/>
      <c r="Z32" s="659">
        <v>7.6</v>
      </c>
      <c r="AA32" s="659"/>
      <c r="AB32" s="659"/>
      <c r="AC32" s="659"/>
      <c r="AD32" s="660" t="s">
        <v>240</v>
      </c>
      <c r="AE32" s="660"/>
      <c r="AF32" s="660"/>
      <c r="AG32" s="660"/>
      <c r="AH32" s="660"/>
      <c r="AI32" s="660"/>
      <c r="AJ32" s="660"/>
      <c r="AK32" s="660"/>
      <c r="AL32" s="624" t="s">
        <v>130</v>
      </c>
      <c r="AM32" s="625"/>
      <c r="AN32" s="625"/>
      <c r="AO32" s="661"/>
      <c r="AP32" s="662"/>
      <c r="AQ32" s="663"/>
      <c r="AR32" s="663"/>
      <c r="AS32" s="663"/>
      <c r="AT32" s="696"/>
      <c r="AU32" s="214" t="s">
        <v>323</v>
      </c>
      <c r="AX32" s="618" t="s">
        <v>324</v>
      </c>
      <c r="AY32" s="619"/>
      <c r="AZ32" s="619"/>
      <c r="BA32" s="619"/>
      <c r="BB32" s="619"/>
      <c r="BC32" s="619"/>
      <c r="BD32" s="619"/>
      <c r="BE32" s="619"/>
      <c r="BF32" s="620"/>
      <c r="BG32" s="687">
        <v>99.2</v>
      </c>
      <c r="BH32" s="634"/>
      <c r="BI32" s="634"/>
      <c r="BJ32" s="634"/>
      <c r="BK32" s="634"/>
      <c r="BL32" s="634"/>
      <c r="BM32" s="625">
        <v>97.7</v>
      </c>
      <c r="BN32" s="634"/>
      <c r="BO32" s="634"/>
      <c r="BP32" s="634"/>
      <c r="BQ32" s="657"/>
      <c r="BR32" s="687">
        <v>99.3</v>
      </c>
      <c r="BS32" s="634"/>
      <c r="BT32" s="634"/>
      <c r="BU32" s="634"/>
      <c r="BV32" s="634"/>
      <c r="BW32" s="634"/>
      <c r="BX32" s="625">
        <v>97.8</v>
      </c>
      <c r="BY32" s="634"/>
      <c r="BZ32" s="634"/>
      <c r="CA32" s="634"/>
      <c r="CB32" s="657"/>
      <c r="CD32" s="644"/>
      <c r="CE32" s="645"/>
      <c r="CF32" s="618" t="s">
        <v>325</v>
      </c>
      <c r="CG32" s="619"/>
      <c r="CH32" s="619"/>
      <c r="CI32" s="619"/>
      <c r="CJ32" s="619"/>
      <c r="CK32" s="619"/>
      <c r="CL32" s="619"/>
      <c r="CM32" s="619"/>
      <c r="CN32" s="619"/>
      <c r="CO32" s="619"/>
      <c r="CP32" s="619"/>
      <c r="CQ32" s="620"/>
      <c r="CR32" s="621" t="s">
        <v>240</v>
      </c>
      <c r="CS32" s="622"/>
      <c r="CT32" s="622"/>
      <c r="CU32" s="622"/>
      <c r="CV32" s="622"/>
      <c r="CW32" s="622"/>
      <c r="CX32" s="622"/>
      <c r="CY32" s="623"/>
      <c r="CZ32" s="624" t="s">
        <v>240</v>
      </c>
      <c r="DA32" s="636"/>
      <c r="DB32" s="636"/>
      <c r="DC32" s="637"/>
      <c r="DD32" s="627" t="s">
        <v>240</v>
      </c>
      <c r="DE32" s="622"/>
      <c r="DF32" s="622"/>
      <c r="DG32" s="622"/>
      <c r="DH32" s="622"/>
      <c r="DI32" s="622"/>
      <c r="DJ32" s="622"/>
      <c r="DK32" s="623"/>
      <c r="DL32" s="627" t="s">
        <v>130</v>
      </c>
      <c r="DM32" s="622"/>
      <c r="DN32" s="622"/>
      <c r="DO32" s="622"/>
      <c r="DP32" s="622"/>
      <c r="DQ32" s="622"/>
      <c r="DR32" s="622"/>
      <c r="DS32" s="622"/>
      <c r="DT32" s="622"/>
      <c r="DU32" s="622"/>
      <c r="DV32" s="623"/>
      <c r="DW32" s="624" t="s">
        <v>240</v>
      </c>
      <c r="DX32" s="636"/>
      <c r="DY32" s="636"/>
      <c r="DZ32" s="636"/>
      <c r="EA32" s="636"/>
      <c r="EB32" s="636"/>
      <c r="EC32" s="648"/>
    </row>
    <row r="33" spans="2:133" ht="11.25" customHeight="1">
      <c r="B33" s="618" t="s">
        <v>326</v>
      </c>
      <c r="C33" s="619"/>
      <c r="D33" s="619"/>
      <c r="E33" s="619"/>
      <c r="F33" s="619"/>
      <c r="G33" s="619"/>
      <c r="H33" s="619"/>
      <c r="I33" s="619"/>
      <c r="J33" s="619"/>
      <c r="K33" s="619"/>
      <c r="L33" s="619"/>
      <c r="M33" s="619"/>
      <c r="N33" s="619"/>
      <c r="O33" s="619"/>
      <c r="P33" s="619"/>
      <c r="Q33" s="620"/>
      <c r="R33" s="621">
        <v>81458</v>
      </c>
      <c r="S33" s="622"/>
      <c r="T33" s="622"/>
      <c r="U33" s="622"/>
      <c r="V33" s="622"/>
      <c r="W33" s="622"/>
      <c r="X33" s="622"/>
      <c r="Y33" s="623"/>
      <c r="Z33" s="659">
        <v>0.3</v>
      </c>
      <c r="AA33" s="659"/>
      <c r="AB33" s="659"/>
      <c r="AC33" s="659"/>
      <c r="AD33" s="660">
        <v>11366</v>
      </c>
      <c r="AE33" s="660"/>
      <c r="AF33" s="660"/>
      <c r="AG33" s="660"/>
      <c r="AH33" s="660"/>
      <c r="AI33" s="660"/>
      <c r="AJ33" s="660"/>
      <c r="AK33" s="660"/>
      <c r="AL33" s="624">
        <v>0.1</v>
      </c>
      <c r="AM33" s="625"/>
      <c r="AN33" s="625"/>
      <c r="AO33" s="661"/>
      <c r="AP33" s="664"/>
      <c r="AQ33" s="665"/>
      <c r="AR33" s="665"/>
      <c r="AS33" s="665"/>
      <c r="AT33" s="697"/>
      <c r="AU33" s="219"/>
      <c r="AV33" s="219"/>
      <c r="AW33" s="219"/>
      <c r="AX33" s="602" t="s">
        <v>327</v>
      </c>
      <c r="AY33" s="603"/>
      <c r="AZ33" s="603"/>
      <c r="BA33" s="603"/>
      <c r="BB33" s="603"/>
      <c r="BC33" s="603"/>
      <c r="BD33" s="603"/>
      <c r="BE33" s="603"/>
      <c r="BF33" s="604"/>
      <c r="BG33" s="682">
        <v>99.1</v>
      </c>
      <c r="BH33" s="606"/>
      <c r="BI33" s="606"/>
      <c r="BJ33" s="606"/>
      <c r="BK33" s="606"/>
      <c r="BL33" s="606"/>
      <c r="BM33" s="652">
        <v>97.3</v>
      </c>
      <c r="BN33" s="606"/>
      <c r="BO33" s="606"/>
      <c r="BP33" s="606"/>
      <c r="BQ33" s="669"/>
      <c r="BR33" s="682">
        <v>99.2</v>
      </c>
      <c r="BS33" s="606"/>
      <c r="BT33" s="606"/>
      <c r="BU33" s="606"/>
      <c r="BV33" s="606"/>
      <c r="BW33" s="606"/>
      <c r="BX33" s="652">
        <v>97.4</v>
      </c>
      <c r="BY33" s="606"/>
      <c r="BZ33" s="606"/>
      <c r="CA33" s="606"/>
      <c r="CB33" s="669"/>
      <c r="CD33" s="618" t="s">
        <v>328</v>
      </c>
      <c r="CE33" s="619"/>
      <c r="CF33" s="619"/>
      <c r="CG33" s="619"/>
      <c r="CH33" s="619"/>
      <c r="CI33" s="619"/>
      <c r="CJ33" s="619"/>
      <c r="CK33" s="619"/>
      <c r="CL33" s="619"/>
      <c r="CM33" s="619"/>
      <c r="CN33" s="619"/>
      <c r="CO33" s="619"/>
      <c r="CP33" s="619"/>
      <c r="CQ33" s="620"/>
      <c r="CR33" s="621">
        <v>11377930</v>
      </c>
      <c r="CS33" s="634"/>
      <c r="CT33" s="634"/>
      <c r="CU33" s="634"/>
      <c r="CV33" s="634"/>
      <c r="CW33" s="634"/>
      <c r="CX33" s="634"/>
      <c r="CY33" s="635"/>
      <c r="CZ33" s="624">
        <v>39.6</v>
      </c>
      <c r="DA33" s="636"/>
      <c r="DB33" s="636"/>
      <c r="DC33" s="637"/>
      <c r="DD33" s="627">
        <v>8676831</v>
      </c>
      <c r="DE33" s="634"/>
      <c r="DF33" s="634"/>
      <c r="DG33" s="634"/>
      <c r="DH33" s="634"/>
      <c r="DI33" s="634"/>
      <c r="DJ33" s="634"/>
      <c r="DK33" s="635"/>
      <c r="DL33" s="627">
        <v>6809909</v>
      </c>
      <c r="DM33" s="634"/>
      <c r="DN33" s="634"/>
      <c r="DO33" s="634"/>
      <c r="DP33" s="634"/>
      <c r="DQ33" s="634"/>
      <c r="DR33" s="634"/>
      <c r="DS33" s="634"/>
      <c r="DT33" s="634"/>
      <c r="DU33" s="634"/>
      <c r="DV33" s="635"/>
      <c r="DW33" s="624">
        <v>45.1</v>
      </c>
      <c r="DX33" s="636"/>
      <c r="DY33" s="636"/>
      <c r="DZ33" s="636"/>
      <c r="EA33" s="636"/>
      <c r="EB33" s="636"/>
      <c r="EC33" s="648"/>
    </row>
    <row r="34" spans="2:133" ht="11.25" customHeight="1">
      <c r="B34" s="618" t="s">
        <v>329</v>
      </c>
      <c r="C34" s="619"/>
      <c r="D34" s="619"/>
      <c r="E34" s="619"/>
      <c r="F34" s="619"/>
      <c r="G34" s="619"/>
      <c r="H34" s="619"/>
      <c r="I34" s="619"/>
      <c r="J34" s="619"/>
      <c r="K34" s="619"/>
      <c r="L34" s="619"/>
      <c r="M34" s="619"/>
      <c r="N34" s="619"/>
      <c r="O34" s="619"/>
      <c r="P34" s="619"/>
      <c r="Q34" s="620"/>
      <c r="R34" s="621">
        <v>649346</v>
      </c>
      <c r="S34" s="622"/>
      <c r="T34" s="622"/>
      <c r="U34" s="622"/>
      <c r="V34" s="622"/>
      <c r="W34" s="622"/>
      <c r="X34" s="622"/>
      <c r="Y34" s="623"/>
      <c r="Z34" s="659">
        <v>2.2000000000000002</v>
      </c>
      <c r="AA34" s="659"/>
      <c r="AB34" s="659"/>
      <c r="AC34" s="659"/>
      <c r="AD34" s="660" t="s">
        <v>240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4114522</v>
      </c>
      <c r="CS34" s="622"/>
      <c r="CT34" s="622"/>
      <c r="CU34" s="622"/>
      <c r="CV34" s="622"/>
      <c r="CW34" s="622"/>
      <c r="CX34" s="622"/>
      <c r="CY34" s="623"/>
      <c r="CZ34" s="624">
        <v>14.3</v>
      </c>
      <c r="DA34" s="636"/>
      <c r="DB34" s="636"/>
      <c r="DC34" s="637"/>
      <c r="DD34" s="627">
        <v>2896538</v>
      </c>
      <c r="DE34" s="622"/>
      <c r="DF34" s="622"/>
      <c r="DG34" s="622"/>
      <c r="DH34" s="622"/>
      <c r="DI34" s="622"/>
      <c r="DJ34" s="622"/>
      <c r="DK34" s="623"/>
      <c r="DL34" s="627">
        <v>2336413</v>
      </c>
      <c r="DM34" s="622"/>
      <c r="DN34" s="622"/>
      <c r="DO34" s="622"/>
      <c r="DP34" s="622"/>
      <c r="DQ34" s="622"/>
      <c r="DR34" s="622"/>
      <c r="DS34" s="622"/>
      <c r="DT34" s="622"/>
      <c r="DU34" s="622"/>
      <c r="DV34" s="623"/>
      <c r="DW34" s="624">
        <v>15.5</v>
      </c>
      <c r="DX34" s="636"/>
      <c r="DY34" s="636"/>
      <c r="DZ34" s="636"/>
      <c r="EA34" s="636"/>
      <c r="EB34" s="636"/>
      <c r="EC34" s="648"/>
    </row>
    <row r="35" spans="2:133" ht="11.25" customHeight="1">
      <c r="B35" s="618" t="s">
        <v>331</v>
      </c>
      <c r="C35" s="619"/>
      <c r="D35" s="619"/>
      <c r="E35" s="619"/>
      <c r="F35" s="619"/>
      <c r="G35" s="619"/>
      <c r="H35" s="619"/>
      <c r="I35" s="619"/>
      <c r="J35" s="619"/>
      <c r="K35" s="619"/>
      <c r="L35" s="619"/>
      <c r="M35" s="619"/>
      <c r="N35" s="619"/>
      <c r="O35" s="619"/>
      <c r="P35" s="619"/>
      <c r="Q35" s="620"/>
      <c r="R35" s="621">
        <v>993484</v>
      </c>
      <c r="S35" s="622"/>
      <c r="T35" s="622"/>
      <c r="U35" s="622"/>
      <c r="V35" s="622"/>
      <c r="W35" s="622"/>
      <c r="X35" s="622"/>
      <c r="Y35" s="623"/>
      <c r="Z35" s="659">
        <v>3.3</v>
      </c>
      <c r="AA35" s="659"/>
      <c r="AB35" s="659"/>
      <c r="AC35" s="659"/>
      <c r="AD35" s="660" t="s">
        <v>130</v>
      </c>
      <c r="AE35" s="660"/>
      <c r="AF35" s="660"/>
      <c r="AG35" s="660"/>
      <c r="AH35" s="660"/>
      <c r="AI35" s="660"/>
      <c r="AJ35" s="660"/>
      <c r="AK35" s="660"/>
      <c r="AL35" s="624" t="s">
        <v>130</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183395</v>
      </c>
      <c r="CS35" s="634"/>
      <c r="CT35" s="634"/>
      <c r="CU35" s="634"/>
      <c r="CV35" s="634"/>
      <c r="CW35" s="634"/>
      <c r="CX35" s="634"/>
      <c r="CY35" s="635"/>
      <c r="CZ35" s="624">
        <v>0.6</v>
      </c>
      <c r="DA35" s="636"/>
      <c r="DB35" s="636"/>
      <c r="DC35" s="637"/>
      <c r="DD35" s="627">
        <v>159919</v>
      </c>
      <c r="DE35" s="634"/>
      <c r="DF35" s="634"/>
      <c r="DG35" s="634"/>
      <c r="DH35" s="634"/>
      <c r="DI35" s="634"/>
      <c r="DJ35" s="634"/>
      <c r="DK35" s="635"/>
      <c r="DL35" s="627">
        <v>159301</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c r="B36" s="618" t="s">
        <v>335</v>
      </c>
      <c r="C36" s="619"/>
      <c r="D36" s="619"/>
      <c r="E36" s="619"/>
      <c r="F36" s="619"/>
      <c r="G36" s="619"/>
      <c r="H36" s="619"/>
      <c r="I36" s="619"/>
      <c r="J36" s="619"/>
      <c r="K36" s="619"/>
      <c r="L36" s="619"/>
      <c r="M36" s="619"/>
      <c r="N36" s="619"/>
      <c r="O36" s="619"/>
      <c r="P36" s="619"/>
      <c r="Q36" s="620"/>
      <c r="R36" s="621">
        <v>852933</v>
      </c>
      <c r="S36" s="622"/>
      <c r="T36" s="622"/>
      <c r="U36" s="622"/>
      <c r="V36" s="622"/>
      <c r="W36" s="622"/>
      <c r="X36" s="622"/>
      <c r="Y36" s="623"/>
      <c r="Z36" s="659">
        <v>2.9</v>
      </c>
      <c r="AA36" s="659"/>
      <c r="AB36" s="659"/>
      <c r="AC36" s="659"/>
      <c r="AD36" s="660" t="s">
        <v>240</v>
      </c>
      <c r="AE36" s="660"/>
      <c r="AF36" s="660"/>
      <c r="AG36" s="660"/>
      <c r="AH36" s="660"/>
      <c r="AI36" s="660"/>
      <c r="AJ36" s="660"/>
      <c r="AK36" s="660"/>
      <c r="AL36" s="624" t="s">
        <v>130</v>
      </c>
      <c r="AM36" s="625"/>
      <c r="AN36" s="625"/>
      <c r="AO36" s="661"/>
      <c r="AP36" s="222"/>
      <c r="AQ36" s="670" t="s">
        <v>336</v>
      </c>
      <c r="AR36" s="671"/>
      <c r="AS36" s="671"/>
      <c r="AT36" s="671"/>
      <c r="AU36" s="671"/>
      <c r="AV36" s="671"/>
      <c r="AW36" s="671"/>
      <c r="AX36" s="671"/>
      <c r="AY36" s="672"/>
      <c r="AZ36" s="676">
        <v>3097053</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127062</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3694479</v>
      </c>
      <c r="CS36" s="622"/>
      <c r="CT36" s="622"/>
      <c r="CU36" s="622"/>
      <c r="CV36" s="622"/>
      <c r="CW36" s="622"/>
      <c r="CX36" s="622"/>
      <c r="CY36" s="623"/>
      <c r="CZ36" s="624">
        <v>12.9</v>
      </c>
      <c r="DA36" s="636"/>
      <c r="DB36" s="636"/>
      <c r="DC36" s="637"/>
      <c r="DD36" s="627">
        <v>3451699</v>
      </c>
      <c r="DE36" s="622"/>
      <c r="DF36" s="622"/>
      <c r="DG36" s="622"/>
      <c r="DH36" s="622"/>
      <c r="DI36" s="622"/>
      <c r="DJ36" s="622"/>
      <c r="DK36" s="623"/>
      <c r="DL36" s="627">
        <v>2500101</v>
      </c>
      <c r="DM36" s="622"/>
      <c r="DN36" s="622"/>
      <c r="DO36" s="622"/>
      <c r="DP36" s="622"/>
      <c r="DQ36" s="622"/>
      <c r="DR36" s="622"/>
      <c r="DS36" s="622"/>
      <c r="DT36" s="622"/>
      <c r="DU36" s="622"/>
      <c r="DV36" s="623"/>
      <c r="DW36" s="624">
        <v>16.600000000000001</v>
      </c>
      <c r="DX36" s="636"/>
      <c r="DY36" s="636"/>
      <c r="DZ36" s="636"/>
      <c r="EA36" s="636"/>
      <c r="EB36" s="636"/>
      <c r="EC36" s="648"/>
    </row>
    <row r="37" spans="2:133" ht="11.25" customHeight="1">
      <c r="B37" s="618" t="s">
        <v>339</v>
      </c>
      <c r="C37" s="619"/>
      <c r="D37" s="619"/>
      <c r="E37" s="619"/>
      <c r="F37" s="619"/>
      <c r="G37" s="619"/>
      <c r="H37" s="619"/>
      <c r="I37" s="619"/>
      <c r="J37" s="619"/>
      <c r="K37" s="619"/>
      <c r="L37" s="619"/>
      <c r="M37" s="619"/>
      <c r="N37" s="619"/>
      <c r="O37" s="619"/>
      <c r="P37" s="619"/>
      <c r="Q37" s="620"/>
      <c r="R37" s="621">
        <v>142150</v>
      </c>
      <c r="S37" s="622"/>
      <c r="T37" s="622"/>
      <c r="U37" s="622"/>
      <c r="V37" s="622"/>
      <c r="W37" s="622"/>
      <c r="X37" s="622"/>
      <c r="Y37" s="623"/>
      <c r="Z37" s="659">
        <v>0.5</v>
      </c>
      <c r="AA37" s="659"/>
      <c r="AB37" s="659"/>
      <c r="AC37" s="659"/>
      <c r="AD37" s="660">
        <v>1256</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705475</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52862</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1525283</v>
      </c>
      <c r="CS37" s="634"/>
      <c r="CT37" s="634"/>
      <c r="CU37" s="634"/>
      <c r="CV37" s="634"/>
      <c r="CW37" s="634"/>
      <c r="CX37" s="634"/>
      <c r="CY37" s="635"/>
      <c r="CZ37" s="624">
        <v>5.3</v>
      </c>
      <c r="DA37" s="636"/>
      <c r="DB37" s="636"/>
      <c r="DC37" s="637"/>
      <c r="DD37" s="627">
        <v>1525283</v>
      </c>
      <c r="DE37" s="634"/>
      <c r="DF37" s="634"/>
      <c r="DG37" s="634"/>
      <c r="DH37" s="634"/>
      <c r="DI37" s="634"/>
      <c r="DJ37" s="634"/>
      <c r="DK37" s="635"/>
      <c r="DL37" s="627">
        <v>1525283</v>
      </c>
      <c r="DM37" s="634"/>
      <c r="DN37" s="634"/>
      <c r="DO37" s="634"/>
      <c r="DP37" s="634"/>
      <c r="DQ37" s="634"/>
      <c r="DR37" s="634"/>
      <c r="DS37" s="634"/>
      <c r="DT37" s="634"/>
      <c r="DU37" s="634"/>
      <c r="DV37" s="635"/>
      <c r="DW37" s="624">
        <v>10.1</v>
      </c>
      <c r="DX37" s="636"/>
      <c r="DY37" s="636"/>
      <c r="DZ37" s="636"/>
      <c r="EA37" s="636"/>
      <c r="EB37" s="636"/>
      <c r="EC37" s="648"/>
    </row>
    <row r="38" spans="2:133" ht="11.25" customHeight="1">
      <c r="B38" s="618" t="s">
        <v>343</v>
      </c>
      <c r="C38" s="619"/>
      <c r="D38" s="619"/>
      <c r="E38" s="619"/>
      <c r="F38" s="619"/>
      <c r="G38" s="619"/>
      <c r="H38" s="619"/>
      <c r="I38" s="619"/>
      <c r="J38" s="619"/>
      <c r="K38" s="619"/>
      <c r="L38" s="619"/>
      <c r="M38" s="619"/>
      <c r="N38" s="619"/>
      <c r="O38" s="619"/>
      <c r="P38" s="619"/>
      <c r="Q38" s="620"/>
      <c r="R38" s="621">
        <v>1050596</v>
      </c>
      <c r="S38" s="622"/>
      <c r="T38" s="622"/>
      <c r="U38" s="622"/>
      <c r="V38" s="622"/>
      <c r="W38" s="622"/>
      <c r="X38" s="622"/>
      <c r="Y38" s="623"/>
      <c r="Z38" s="659">
        <v>3.5</v>
      </c>
      <c r="AA38" s="659"/>
      <c r="AB38" s="659"/>
      <c r="AC38" s="659"/>
      <c r="AD38" s="660" t="s">
        <v>251</v>
      </c>
      <c r="AE38" s="660"/>
      <c r="AF38" s="660"/>
      <c r="AG38" s="660"/>
      <c r="AH38" s="660"/>
      <c r="AI38" s="660"/>
      <c r="AJ38" s="660"/>
      <c r="AK38" s="660"/>
      <c r="AL38" s="624" t="s">
        <v>240</v>
      </c>
      <c r="AM38" s="625"/>
      <c r="AN38" s="625"/>
      <c r="AO38" s="661"/>
      <c r="AQ38" s="654" t="s">
        <v>344</v>
      </c>
      <c r="AR38" s="655"/>
      <c r="AS38" s="655"/>
      <c r="AT38" s="655"/>
      <c r="AU38" s="655"/>
      <c r="AV38" s="655"/>
      <c r="AW38" s="655"/>
      <c r="AX38" s="655"/>
      <c r="AY38" s="656"/>
      <c r="AZ38" s="621">
        <v>15138</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8116</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2369809</v>
      </c>
      <c r="CS38" s="622"/>
      <c r="CT38" s="622"/>
      <c r="CU38" s="622"/>
      <c r="CV38" s="622"/>
      <c r="CW38" s="622"/>
      <c r="CX38" s="622"/>
      <c r="CY38" s="623"/>
      <c r="CZ38" s="624">
        <v>8.1999999999999993</v>
      </c>
      <c r="DA38" s="636"/>
      <c r="DB38" s="636"/>
      <c r="DC38" s="637"/>
      <c r="DD38" s="627">
        <v>1898366</v>
      </c>
      <c r="DE38" s="622"/>
      <c r="DF38" s="622"/>
      <c r="DG38" s="622"/>
      <c r="DH38" s="622"/>
      <c r="DI38" s="622"/>
      <c r="DJ38" s="622"/>
      <c r="DK38" s="623"/>
      <c r="DL38" s="627">
        <v>1814094</v>
      </c>
      <c r="DM38" s="622"/>
      <c r="DN38" s="622"/>
      <c r="DO38" s="622"/>
      <c r="DP38" s="622"/>
      <c r="DQ38" s="622"/>
      <c r="DR38" s="622"/>
      <c r="DS38" s="622"/>
      <c r="DT38" s="622"/>
      <c r="DU38" s="622"/>
      <c r="DV38" s="623"/>
      <c r="DW38" s="624">
        <v>12</v>
      </c>
      <c r="DX38" s="636"/>
      <c r="DY38" s="636"/>
      <c r="DZ38" s="636"/>
      <c r="EA38" s="636"/>
      <c r="EB38" s="636"/>
      <c r="EC38" s="648"/>
    </row>
    <row r="39" spans="2:133" ht="11.25" customHeight="1">
      <c r="B39" s="618" t="s">
        <v>347</v>
      </c>
      <c r="C39" s="619"/>
      <c r="D39" s="619"/>
      <c r="E39" s="619"/>
      <c r="F39" s="619"/>
      <c r="G39" s="619"/>
      <c r="H39" s="619"/>
      <c r="I39" s="619"/>
      <c r="J39" s="619"/>
      <c r="K39" s="619"/>
      <c r="L39" s="619"/>
      <c r="M39" s="619"/>
      <c r="N39" s="619"/>
      <c r="O39" s="619"/>
      <c r="P39" s="619"/>
      <c r="Q39" s="620"/>
      <c r="R39" s="621" t="s">
        <v>251</v>
      </c>
      <c r="S39" s="622"/>
      <c r="T39" s="622"/>
      <c r="U39" s="622"/>
      <c r="V39" s="622"/>
      <c r="W39" s="622"/>
      <c r="X39" s="622"/>
      <c r="Y39" s="623"/>
      <c r="Z39" s="659" t="s">
        <v>130</v>
      </c>
      <c r="AA39" s="659"/>
      <c r="AB39" s="659"/>
      <c r="AC39" s="659"/>
      <c r="AD39" s="660" t="s">
        <v>240</v>
      </c>
      <c r="AE39" s="660"/>
      <c r="AF39" s="660"/>
      <c r="AG39" s="660"/>
      <c r="AH39" s="660"/>
      <c r="AI39" s="660"/>
      <c r="AJ39" s="660"/>
      <c r="AK39" s="660"/>
      <c r="AL39" s="624" t="s">
        <v>251</v>
      </c>
      <c r="AM39" s="625"/>
      <c r="AN39" s="625"/>
      <c r="AO39" s="661"/>
      <c r="AQ39" s="654" t="s">
        <v>348</v>
      </c>
      <c r="AR39" s="655"/>
      <c r="AS39" s="655"/>
      <c r="AT39" s="655"/>
      <c r="AU39" s="655"/>
      <c r="AV39" s="655"/>
      <c r="AW39" s="655"/>
      <c r="AX39" s="655"/>
      <c r="AY39" s="656"/>
      <c r="AZ39" s="621">
        <v>6631</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12635</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974438</v>
      </c>
      <c r="CS39" s="634"/>
      <c r="CT39" s="634"/>
      <c r="CU39" s="634"/>
      <c r="CV39" s="634"/>
      <c r="CW39" s="634"/>
      <c r="CX39" s="634"/>
      <c r="CY39" s="635"/>
      <c r="CZ39" s="624">
        <v>3.4</v>
      </c>
      <c r="DA39" s="636"/>
      <c r="DB39" s="636"/>
      <c r="DC39" s="637"/>
      <c r="DD39" s="627">
        <v>267122</v>
      </c>
      <c r="DE39" s="634"/>
      <c r="DF39" s="634"/>
      <c r="DG39" s="634"/>
      <c r="DH39" s="634"/>
      <c r="DI39" s="634"/>
      <c r="DJ39" s="634"/>
      <c r="DK39" s="635"/>
      <c r="DL39" s="627" t="s">
        <v>240</v>
      </c>
      <c r="DM39" s="634"/>
      <c r="DN39" s="634"/>
      <c r="DO39" s="634"/>
      <c r="DP39" s="634"/>
      <c r="DQ39" s="634"/>
      <c r="DR39" s="634"/>
      <c r="DS39" s="634"/>
      <c r="DT39" s="634"/>
      <c r="DU39" s="634"/>
      <c r="DV39" s="635"/>
      <c r="DW39" s="624" t="s">
        <v>240</v>
      </c>
      <c r="DX39" s="636"/>
      <c r="DY39" s="636"/>
      <c r="DZ39" s="636"/>
      <c r="EA39" s="636"/>
      <c r="EB39" s="636"/>
      <c r="EC39" s="648"/>
    </row>
    <row r="40" spans="2:133" ht="11.25" customHeight="1">
      <c r="B40" s="618" t="s">
        <v>351</v>
      </c>
      <c r="C40" s="619"/>
      <c r="D40" s="619"/>
      <c r="E40" s="619"/>
      <c r="F40" s="619"/>
      <c r="G40" s="619"/>
      <c r="H40" s="619"/>
      <c r="I40" s="619"/>
      <c r="J40" s="619"/>
      <c r="K40" s="619"/>
      <c r="L40" s="619"/>
      <c r="M40" s="619"/>
      <c r="N40" s="619"/>
      <c r="O40" s="619"/>
      <c r="P40" s="619"/>
      <c r="Q40" s="620"/>
      <c r="R40" s="621">
        <v>271096</v>
      </c>
      <c r="S40" s="622"/>
      <c r="T40" s="622"/>
      <c r="U40" s="622"/>
      <c r="V40" s="622"/>
      <c r="W40" s="622"/>
      <c r="X40" s="622"/>
      <c r="Y40" s="623"/>
      <c r="Z40" s="659">
        <v>0.9</v>
      </c>
      <c r="AA40" s="659"/>
      <c r="AB40" s="659"/>
      <c r="AC40" s="659"/>
      <c r="AD40" s="660" t="s">
        <v>240</v>
      </c>
      <c r="AE40" s="660"/>
      <c r="AF40" s="660"/>
      <c r="AG40" s="660"/>
      <c r="AH40" s="660"/>
      <c r="AI40" s="660"/>
      <c r="AJ40" s="660"/>
      <c r="AK40" s="660"/>
      <c r="AL40" s="624" t="s">
        <v>130</v>
      </c>
      <c r="AM40" s="625"/>
      <c r="AN40" s="625"/>
      <c r="AO40" s="661"/>
      <c r="AQ40" s="654" t="s">
        <v>352</v>
      </c>
      <c r="AR40" s="655"/>
      <c r="AS40" s="655"/>
      <c r="AT40" s="655"/>
      <c r="AU40" s="655"/>
      <c r="AV40" s="655"/>
      <c r="AW40" s="655"/>
      <c r="AX40" s="655"/>
      <c r="AY40" s="656"/>
      <c r="AZ40" s="621" t="s">
        <v>251</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102</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41287</v>
      </c>
      <c r="CS40" s="622"/>
      <c r="CT40" s="622"/>
      <c r="CU40" s="622"/>
      <c r="CV40" s="622"/>
      <c r="CW40" s="622"/>
      <c r="CX40" s="622"/>
      <c r="CY40" s="623"/>
      <c r="CZ40" s="624">
        <v>0.1</v>
      </c>
      <c r="DA40" s="636"/>
      <c r="DB40" s="636"/>
      <c r="DC40" s="637"/>
      <c r="DD40" s="627">
        <v>3187</v>
      </c>
      <c r="DE40" s="622"/>
      <c r="DF40" s="622"/>
      <c r="DG40" s="622"/>
      <c r="DH40" s="622"/>
      <c r="DI40" s="622"/>
      <c r="DJ40" s="622"/>
      <c r="DK40" s="623"/>
      <c r="DL40" s="627" t="s">
        <v>130</v>
      </c>
      <c r="DM40" s="622"/>
      <c r="DN40" s="622"/>
      <c r="DO40" s="622"/>
      <c r="DP40" s="622"/>
      <c r="DQ40" s="622"/>
      <c r="DR40" s="622"/>
      <c r="DS40" s="622"/>
      <c r="DT40" s="622"/>
      <c r="DU40" s="622"/>
      <c r="DV40" s="623"/>
      <c r="DW40" s="624" t="s">
        <v>240</v>
      </c>
      <c r="DX40" s="636"/>
      <c r="DY40" s="636"/>
      <c r="DZ40" s="636"/>
      <c r="EA40" s="636"/>
      <c r="EB40" s="636"/>
      <c r="EC40" s="648"/>
    </row>
    <row r="41" spans="2:133" ht="11.25" customHeight="1">
      <c r="B41" s="602" t="s">
        <v>356</v>
      </c>
      <c r="C41" s="603"/>
      <c r="D41" s="603"/>
      <c r="E41" s="603"/>
      <c r="F41" s="603"/>
      <c r="G41" s="603"/>
      <c r="H41" s="603"/>
      <c r="I41" s="603"/>
      <c r="J41" s="603"/>
      <c r="K41" s="603"/>
      <c r="L41" s="603"/>
      <c r="M41" s="603"/>
      <c r="N41" s="603"/>
      <c r="O41" s="603"/>
      <c r="P41" s="603"/>
      <c r="Q41" s="604"/>
      <c r="R41" s="605">
        <v>29786982</v>
      </c>
      <c r="S41" s="646"/>
      <c r="T41" s="646"/>
      <c r="U41" s="646"/>
      <c r="V41" s="646"/>
      <c r="W41" s="646"/>
      <c r="X41" s="646"/>
      <c r="Y41" s="649"/>
      <c r="Z41" s="650">
        <v>100</v>
      </c>
      <c r="AA41" s="650"/>
      <c r="AB41" s="650"/>
      <c r="AC41" s="650"/>
      <c r="AD41" s="651">
        <v>14816884</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521505</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240</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240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360</v>
      </c>
      <c r="AR42" s="667"/>
      <c r="AS42" s="667"/>
      <c r="AT42" s="667"/>
      <c r="AU42" s="667"/>
      <c r="AV42" s="667"/>
      <c r="AW42" s="667"/>
      <c r="AX42" s="667"/>
      <c r="AY42" s="668"/>
      <c r="AZ42" s="605">
        <v>1848304</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354</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4246114</v>
      </c>
      <c r="CS42" s="634"/>
      <c r="CT42" s="634"/>
      <c r="CU42" s="634"/>
      <c r="CV42" s="634"/>
      <c r="CW42" s="634"/>
      <c r="CX42" s="634"/>
      <c r="CY42" s="635"/>
      <c r="CZ42" s="624">
        <v>14.8</v>
      </c>
      <c r="DA42" s="636"/>
      <c r="DB42" s="636"/>
      <c r="DC42" s="637"/>
      <c r="DD42" s="627">
        <v>1331161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363</v>
      </c>
      <c r="CD43" s="618" t="s">
        <v>364</v>
      </c>
      <c r="CE43" s="619"/>
      <c r="CF43" s="619"/>
      <c r="CG43" s="619"/>
      <c r="CH43" s="619"/>
      <c r="CI43" s="619"/>
      <c r="CJ43" s="619"/>
      <c r="CK43" s="619"/>
      <c r="CL43" s="619"/>
      <c r="CM43" s="619"/>
      <c r="CN43" s="619"/>
      <c r="CO43" s="619"/>
      <c r="CP43" s="619"/>
      <c r="CQ43" s="620"/>
      <c r="CR43" s="621">
        <v>106992</v>
      </c>
      <c r="CS43" s="634"/>
      <c r="CT43" s="634"/>
      <c r="CU43" s="634"/>
      <c r="CV43" s="634"/>
      <c r="CW43" s="634"/>
      <c r="CX43" s="634"/>
      <c r="CY43" s="635"/>
      <c r="CZ43" s="624">
        <v>0.4</v>
      </c>
      <c r="DA43" s="636"/>
      <c r="DB43" s="636"/>
      <c r="DC43" s="637"/>
      <c r="DD43" s="627">
        <v>106992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4245015</v>
      </c>
      <c r="CS44" s="622"/>
      <c r="CT44" s="622"/>
      <c r="CU44" s="622"/>
      <c r="CV44" s="622"/>
      <c r="CW44" s="622"/>
      <c r="CX44" s="622"/>
      <c r="CY44" s="623"/>
      <c r="CZ44" s="624">
        <v>14.8</v>
      </c>
      <c r="DA44" s="625"/>
      <c r="DB44" s="625"/>
      <c r="DC44" s="626"/>
      <c r="DD44" s="627">
        <v>1330062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2566948</v>
      </c>
      <c r="CS45" s="634"/>
      <c r="CT45" s="634"/>
      <c r="CU45" s="634"/>
      <c r="CV45" s="634"/>
      <c r="CW45" s="634"/>
      <c r="CX45" s="634"/>
      <c r="CY45" s="635"/>
      <c r="CZ45" s="624">
        <v>8.9</v>
      </c>
      <c r="DA45" s="636"/>
      <c r="DB45" s="636"/>
      <c r="DC45" s="637"/>
      <c r="DD45" s="627">
        <v>338755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369</v>
      </c>
      <c r="CG46" s="619"/>
      <c r="CH46" s="619"/>
      <c r="CI46" s="619"/>
      <c r="CJ46" s="619"/>
      <c r="CK46" s="619"/>
      <c r="CL46" s="619"/>
      <c r="CM46" s="619"/>
      <c r="CN46" s="619"/>
      <c r="CO46" s="619"/>
      <c r="CP46" s="619"/>
      <c r="CQ46" s="620"/>
      <c r="CR46" s="621">
        <v>1669721</v>
      </c>
      <c r="CS46" s="622"/>
      <c r="CT46" s="622"/>
      <c r="CU46" s="622"/>
      <c r="CV46" s="622"/>
      <c r="CW46" s="622"/>
      <c r="CX46" s="622"/>
      <c r="CY46" s="623"/>
      <c r="CZ46" s="624">
        <v>5.8</v>
      </c>
      <c r="DA46" s="625"/>
      <c r="DB46" s="625"/>
      <c r="DC46" s="626"/>
      <c r="DD46" s="627">
        <v>985961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370</v>
      </c>
      <c r="CG47" s="619"/>
      <c r="CH47" s="619"/>
      <c r="CI47" s="619"/>
      <c r="CJ47" s="619"/>
      <c r="CK47" s="619"/>
      <c r="CL47" s="619"/>
      <c r="CM47" s="619"/>
      <c r="CN47" s="619"/>
      <c r="CO47" s="619"/>
      <c r="CP47" s="619"/>
      <c r="CQ47" s="620"/>
      <c r="CR47" s="621">
        <v>1099</v>
      </c>
      <c r="CS47" s="634"/>
      <c r="CT47" s="634"/>
      <c r="CU47" s="634"/>
      <c r="CV47" s="634"/>
      <c r="CW47" s="634"/>
      <c r="CX47" s="634"/>
      <c r="CY47" s="635"/>
      <c r="CZ47" s="624">
        <v>0</v>
      </c>
      <c r="DA47" s="636"/>
      <c r="DB47" s="636"/>
      <c r="DC47" s="637"/>
      <c r="DD47" s="627">
        <v>1099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371</v>
      </c>
      <c r="CG48" s="619"/>
      <c r="CH48" s="619"/>
      <c r="CI48" s="619"/>
      <c r="CJ48" s="619"/>
      <c r="CK48" s="619"/>
      <c r="CL48" s="619"/>
      <c r="CM48" s="619"/>
      <c r="CN48" s="619"/>
      <c r="CO48" s="619"/>
      <c r="CP48" s="619"/>
      <c r="CQ48" s="620"/>
      <c r="CR48" s="621" t="s">
        <v>240</v>
      </c>
      <c r="CS48" s="622"/>
      <c r="CT48" s="622"/>
      <c r="CU48" s="622"/>
      <c r="CV48" s="622"/>
      <c r="CW48" s="622"/>
      <c r="CX48" s="622"/>
      <c r="CY48" s="623"/>
      <c r="CZ48" s="624" t="s">
        <v>240</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372</v>
      </c>
      <c r="CE49" s="603"/>
      <c r="CF49" s="603"/>
      <c r="CG49" s="603"/>
      <c r="CH49" s="603"/>
      <c r="CI49" s="603"/>
      <c r="CJ49" s="603"/>
      <c r="CK49" s="603"/>
      <c r="CL49" s="603"/>
      <c r="CM49" s="603"/>
      <c r="CN49" s="603"/>
      <c r="CO49" s="603"/>
      <c r="CP49" s="603"/>
      <c r="CQ49" s="604"/>
      <c r="CR49" s="605">
        <v>28735395</v>
      </c>
      <c r="CS49" s="606"/>
      <c r="CT49" s="606"/>
      <c r="CU49" s="606"/>
      <c r="CV49" s="606"/>
      <c r="CW49" s="606"/>
      <c r="CX49" s="606"/>
      <c r="CY49" s="607"/>
      <c r="CZ49" s="608">
        <v>100</v>
      </c>
      <c r="DA49" s="609"/>
      <c r="DB49" s="609"/>
      <c r="DC49" s="610"/>
      <c r="DD49" s="611">
        <v>16692736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5qelXH1ZNHskjorHHcXeliScpNJKv5hM+JBcB/kehMyxfXgJv4Zu+nBbrg944D6rzbeovVzv/UYCopck3+t0vw==" saltValue="oUxqPFwJRDrAaSyCh7PXQ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19685039370078741" bottom="0" header="0" footer="0"/>
  <pageSetup paperSize="8" scale="9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0" t="s">
        <v>373</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1" t="s">
        <v>374</v>
      </c>
      <c r="DK2" s="1102"/>
      <c r="DL2" s="1102"/>
      <c r="DM2" s="1102"/>
      <c r="DN2" s="1102"/>
      <c r="DO2" s="1103"/>
      <c r="DP2" s="228"/>
      <c r="DQ2" s="1101" t="s">
        <v>375</v>
      </c>
      <c r="DR2" s="1102"/>
      <c r="DS2" s="1102"/>
      <c r="DT2" s="1102"/>
      <c r="DU2" s="1102"/>
      <c r="DV2" s="1102"/>
      <c r="DW2" s="1102"/>
      <c r="DX2" s="1102"/>
      <c r="DY2" s="1102"/>
      <c r="DZ2" s="110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69" t="s">
        <v>376</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7" t="s">
        <v>378</v>
      </c>
      <c r="B5" s="998"/>
      <c r="C5" s="998"/>
      <c r="D5" s="998"/>
      <c r="E5" s="998"/>
      <c r="F5" s="998"/>
      <c r="G5" s="998"/>
      <c r="H5" s="998"/>
      <c r="I5" s="998"/>
      <c r="J5" s="998"/>
      <c r="K5" s="998"/>
      <c r="L5" s="998"/>
      <c r="M5" s="998"/>
      <c r="N5" s="998"/>
      <c r="O5" s="998"/>
      <c r="P5" s="999"/>
      <c r="Q5" s="1003" t="s">
        <v>379</v>
      </c>
      <c r="R5" s="1004"/>
      <c r="S5" s="1004"/>
      <c r="T5" s="1004"/>
      <c r="U5" s="1005"/>
      <c r="V5" s="1003" t="s">
        <v>380</v>
      </c>
      <c r="W5" s="1004"/>
      <c r="X5" s="1004"/>
      <c r="Y5" s="1004"/>
      <c r="Z5" s="1005"/>
      <c r="AA5" s="1003" t="s">
        <v>381</v>
      </c>
      <c r="AB5" s="1004"/>
      <c r="AC5" s="1004"/>
      <c r="AD5" s="1004"/>
      <c r="AE5" s="1004"/>
      <c r="AF5" s="1104" t="s">
        <v>382</v>
      </c>
      <c r="AG5" s="1004"/>
      <c r="AH5" s="1004"/>
      <c r="AI5" s="1004"/>
      <c r="AJ5" s="1017"/>
      <c r="AK5" s="1004" t="s">
        <v>383</v>
      </c>
      <c r="AL5" s="1004"/>
      <c r="AM5" s="1004"/>
      <c r="AN5" s="1004"/>
      <c r="AO5" s="1005"/>
      <c r="AP5" s="1003" t="s">
        <v>384</v>
      </c>
      <c r="AQ5" s="1004"/>
      <c r="AR5" s="1004"/>
      <c r="AS5" s="1004"/>
      <c r="AT5" s="1005"/>
      <c r="AU5" s="1003" t="s">
        <v>385</v>
      </c>
      <c r="AV5" s="1004"/>
      <c r="AW5" s="1004"/>
      <c r="AX5" s="1004"/>
      <c r="AY5" s="1017"/>
      <c r="AZ5" s="232"/>
      <c r="BA5" s="232"/>
      <c r="BB5" s="232"/>
      <c r="BC5" s="232"/>
      <c r="BD5" s="232"/>
      <c r="BE5" s="233"/>
      <c r="BF5" s="233"/>
      <c r="BG5" s="233"/>
      <c r="BH5" s="233"/>
      <c r="BI5" s="233"/>
      <c r="BJ5" s="233"/>
      <c r="BK5" s="233"/>
      <c r="BL5" s="233"/>
      <c r="BM5" s="233"/>
      <c r="BN5" s="233"/>
      <c r="BO5" s="233"/>
      <c r="BP5" s="233"/>
      <c r="BQ5" s="997" t="s">
        <v>386</v>
      </c>
      <c r="BR5" s="998"/>
      <c r="BS5" s="998"/>
      <c r="BT5" s="998"/>
      <c r="BU5" s="998"/>
      <c r="BV5" s="998"/>
      <c r="BW5" s="998"/>
      <c r="BX5" s="998"/>
      <c r="BY5" s="998"/>
      <c r="BZ5" s="998"/>
      <c r="CA5" s="998"/>
      <c r="CB5" s="998"/>
      <c r="CC5" s="998"/>
      <c r="CD5" s="998"/>
      <c r="CE5" s="998"/>
      <c r="CF5" s="998"/>
      <c r="CG5" s="999"/>
      <c r="CH5" s="1003" t="s">
        <v>387</v>
      </c>
      <c r="CI5" s="1004"/>
      <c r="CJ5" s="1004"/>
      <c r="CK5" s="1004"/>
      <c r="CL5" s="1005"/>
      <c r="CM5" s="1003" t="s">
        <v>388</v>
      </c>
      <c r="CN5" s="1004"/>
      <c r="CO5" s="1004"/>
      <c r="CP5" s="1004"/>
      <c r="CQ5" s="1005"/>
      <c r="CR5" s="1003" t="s">
        <v>389</v>
      </c>
      <c r="CS5" s="1004"/>
      <c r="CT5" s="1004"/>
      <c r="CU5" s="1004"/>
      <c r="CV5" s="1005"/>
      <c r="CW5" s="1003" t="s">
        <v>390</v>
      </c>
      <c r="CX5" s="1004"/>
      <c r="CY5" s="1004"/>
      <c r="CZ5" s="1004"/>
      <c r="DA5" s="1005"/>
      <c r="DB5" s="1003" t="s">
        <v>391</v>
      </c>
      <c r="DC5" s="1004"/>
      <c r="DD5" s="1004"/>
      <c r="DE5" s="1004"/>
      <c r="DF5" s="1005"/>
      <c r="DG5" s="1094" t="s">
        <v>392</v>
      </c>
      <c r="DH5" s="1095"/>
      <c r="DI5" s="1095"/>
      <c r="DJ5" s="1095"/>
      <c r="DK5" s="1096"/>
      <c r="DL5" s="1094" t="s">
        <v>393</v>
      </c>
      <c r="DM5" s="1095"/>
      <c r="DN5" s="1095"/>
      <c r="DO5" s="1095"/>
      <c r="DP5" s="1096"/>
      <c r="DQ5" s="1003" t="s">
        <v>394</v>
      </c>
      <c r="DR5" s="1004"/>
      <c r="DS5" s="1004"/>
      <c r="DT5" s="1004"/>
      <c r="DU5" s="1005"/>
      <c r="DV5" s="1003" t="s">
        <v>385</v>
      </c>
      <c r="DW5" s="1004"/>
      <c r="DX5" s="1004"/>
      <c r="DY5" s="1004"/>
      <c r="DZ5" s="1017"/>
      <c r="EA5" s="234"/>
    </row>
    <row r="6" spans="1:131" s="235" customFormat="1" ht="26.25" customHeight="1" thickBot="1">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05"/>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97"/>
      <c r="DH6" s="1098"/>
      <c r="DI6" s="1098"/>
      <c r="DJ6" s="1098"/>
      <c r="DK6" s="1099"/>
      <c r="DL6" s="1097"/>
      <c r="DM6" s="1098"/>
      <c r="DN6" s="1098"/>
      <c r="DO6" s="1098"/>
      <c r="DP6" s="1099"/>
      <c r="DQ6" s="1006"/>
      <c r="DR6" s="1007"/>
      <c r="DS6" s="1007"/>
      <c r="DT6" s="1007"/>
      <c r="DU6" s="1008"/>
      <c r="DV6" s="1006"/>
      <c r="DW6" s="1007"/>
      <c r="DX6" s="1007"/>
      <c r="DY6" s="1007"/>
      <c r="DZ6" s="1018"/>
      <c r="EA6" s="234"/>
    </row>
    <row r="7" spans="1:131" s="235" customFormat="1" ht="26.25" customHeight="1" thickTop="1">
      <c r="A7" s="236">
        <v>1</v>
      </c>
      <c r="B7" s="1057" t="s">
        <v>395</v>
      </c>
      <c r="C7" s="1058"/>
      <c r="D7" s="1058"/>
      <c r="E7" s="1058"/>
      <c r="F7" s="1058"/>
      <c r="G7" s="1058"/>
      <c r="H7" s="1058"/>
      <c r="I7" s="1058"/>
      <c r="J7" s="1058"/>
      <c r="K7" s="1058"/>
      <c r="L7" s="1058"/>
      <c r="M7" s="1058"/>
      <c r="N7" s="1058"/>
      <c r="O7" s="1058"/>
      <c r="P7" s="1059"/>
      <c r="Q7" s="1112">
        <v>29787</v>
      </c>
      <c r="R7" s="1113"/>
      <c r="S7" s="1113"/>
      <c r="T7" s="1113"/>
      <c r="U7" s="1113"/>
      <c r="V7" s="1113">
        <v>28735</v>
      </c>
      <c r="W7" s="1113"/>
      <c r="X7" s="1113"/>
      <c r="Y7" s="1113"/>
      <c r="Z7" s="1113"/>
      <c r="AA7" s="1113">
        <f>1052</f>
        <v>1052</v>
      </c>
      <c r="AB7" s="1113"/>
      <c r="AC7" s="1113"/>
      <c r="AD7" s="1113"/>
      <c r="AE7" s="1114"/>
      <c r="AF7" s="1115">
        <v>833</v>
      </c>
      <c r="AG7" s="1116"/>
      <c r="AH7" s="1116"/>
      <c r="AI7" s="1116"/>
      <c r="AJ7" s="1117"/>
      <c r="AK7" s="1118">
        <v>993</v>
      </c>
      <c r="AL7" s="1119"/>
      <c r="AM7" s="1119"/>
      <c r="AN7" s="1119"/>
      <c r="AO7" s="1119"/>
      <c r="AP7" s="1119">
        <v>18005</v>
      </c>
      <c r="AQ7" s="1119"/>
      <c r="AR7" s="1119"/>
      <c r="AS7" s="1119"/>
      <c r="AT7" s="1119"/>
      <c r="AU7" s="1120"/>
      <c r="AV7" s="1120"/>
      <c r="AW7" s="1120"/>
      <c r="AX7" s="1120"/>
      <c r="AY7" s="1121"/>
      <c r="AZ7" s="232"/>
      <c r="BA7" s="232"/>
      <c r="BB7" s="232"/>
      <c r="BC7" s="232"/>
      <c r="BD7" s="232"/>
      <c r="BE7" s="233"/>
      <c r="BF7" s="233"/>
      <c r="BG7" s="233"/>
      <c r="BH7" s="233"/>
      <c r="BI7" s="233"/>
      <c r="BJ7" s="233"/>
      <c r="BK7" s="233"/>
      <c r="BL7" s="233"/>
      <c r="BM7" s="233"/>
      <c r="BN7" s="233"/>
      <c r="BO7" s="233"/>
      <c r="BP7" s="233"/>
      <c r="BQ7" s="236">
        <v>1</v>
      </c>
      <c r="BR7" s="237"/>
      <c r="BS7" s="1109"/>
      <c r="BT7" s="1110"/>
      <c r="BU7" s="1110"/>
      <c r="BV7" s="1110"/>
      <c r="BW7" s="1110"/>
      <c r="BX7" s="1110"/>
      <c r="BY7" s="1110"/>
      <c r="BZ7" s="1110"/>
      <c r="CA7" s="1110"/>
      <c r="CB7" s="1110"/>
      <c r="CC7" s="1110"/>
      <c r="CD7" s="1110"/>
      <c r="CE7" s="1110"/>
      <c r="CF7" s="1110"/>
      <c r="CG7" s="1122"/>
      <c r="CH7" s="1106"/>
      <c r="CI7" s="1107"/>
      <c r="CJ7" s="1107"/>
      <c r="CK7" s="1107"/>
      <c r="CL7" s="1108"/>
      <c r="CM7" s="1106"/>
      <c r="CN7" s="1107"/>
      <c r="CO7" s="1107"/>
      <c r="CP7" s="1107"/>
      <c r="CQ7" s="1108"/>
      <c r="CR7" s="1106"/>
      <c r="CS7" s="1107"/>
      <c r="CT7" s="1107"/>
      <c r="CU7" s="1107"/>
      <c r="CV7" s="1108"/>
      <c r="CW7" s="1106"/>
      <c r="CX7" s="1107"/>
      <c r="CY7" s="1107"/>
      <c r="CZ7" s="1107"/>
      <c r="DA7" s="1108"/>
      <c r="DB7" s="1106"/>
      <c r="DC7" s="1107"/>
      <c r="DD7" s="1107"/>
      <c r="DE7" s="1107"/>
      <c r="DF7" s="1108"/>
      <c r="DG7" s="1106"/>
      <c r="DH7" s="1107"/>
      <c r="DI7" s="1107"/>
      <c r="DJ7" s="1107"/>
      <c r="DK7" s="1108"/>
      <c r="DL7" s="1106"/>
      <c r="DM7" s="1107"/>
      <c r="DN7" s="1107"/>
      <c r="DO7" s="1107"/>
      <c r="DP7" s="1108"/>
      <c r="DQ7" s="1106"/>
      <c r="DR7" s="1107"/>
      <c r="DS7" s="1107"/>
      <c r="DT7" s="1107"/>
      <c r="DU7" s="1108"/>
      <c r="DV7" s="1109"/>
      <c r="DW7" s="1110"/>
      <c r="DX7" s="1110"/>
      <c r="DY7" s="1110"/>
      <c r="DZ7" s="1111"/>
      <c r="EA7" s="234"/>
    </row>
    <row r="8" spans="1:131" s="235" customFormat="1" ht="26.25" customHeight="1">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90"/>
      <c r="AL8" s="1091"/>
      <c r="AM8" s="1091"/>
      <c r="AN8" s="1091"/>
      <c r="AO8" s="1091"/>
      <c r="AP8" s="1091"/>
      <c r="AQ8" s="1091"/>
      <c r="AR8" s="1091"/>
      <c r="AS8" s="1091"/>
      <c r="AT8" s="1091"/>
      <c r="AU8" s="1092"/>
      <c r="AV8" s="1092"/>
      <c r="AW8" s="1092"/>
      <c r="AX8" s="1092"/>
      <c r="AY8" s="1093"/>
      <c r="AZ8" s="232"/>
      <c r="BA8" s="232"/>
      <c r="BB8" s="232"/>
      <c r="BC8" s="232"/>
      <c r="BD8" s="232"/>
      <c r="BE8" s="233"/>
      <c r="BF8" s="233"/>
      <c r="BG8" s="233"/>
      <c r="BH8" s="233"/>
      <c r="BI8" s="233"/>
      <c r="BJ8" s="233"/>
      <c r="BK8" s="233"/>
      <c r="BL8" s="233"/>
      <c r="BM8" s="233"/>
      <c r="BN8" s="233"/>
      <c r="BO8" s="233"/>
      <c r="BP8" s="233"/>
      <c r="BQ8" s="238">
        <v>2</v>
      </c>
      <c r="BR8" s="239"/>
      <c r="BS8" s="994"/>
      <c r="BT8" s="995"/>
      <c r="BU8" s="995"/>
      <c r="BV8" s="995"/>
      <c r="BW8" s="995"/>
      <c r="BX8" s="995"/>
      <c r="BY8" s="995"/>
      <c r="BZ8" s="995"/>
      <c r="CA8" s="995"/>
      <c r="CB8" s="995"/>
      <c r="CC8" s="995"/>
      <c r="CD8" s="995"/>
      <c r="CE8" s="995"/>
      <c r="CF8" s="995"/>
      <c r="CG8" s="1016"/>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34"/>
    </row>
    <row r="9" spans="1:131" s="235" customFormat="1" ht="26.25" customHeight="1">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90"/>
      <c r="AL9" s="1091"/>
      <c r="AM9" s="1091"/>
      <c r="AN9" s="1091"/>
      <c r="AO9" s="1091"/>
      <c r="AP9" s="1091"/>
      <c r="AQ9" s="1091"/>
      <c r="AR9" s="1091"/>
      <c r="AS9" s="1091"/>
      <c r="AT9" s="1091"/>
      <c r="AU9" s="1092"/>
      <c r="AV9" s="1092"/>
      <c r="AW9" s="1092"/>
      <c r="AX9" s="1092"/>
      <c r="AY9" s="1093"/>
      <c r="AZ9" s="232"/>
      <c r="BA9" s="232"/>
      <c r="BB9" s="232"/>
      <c r="BC9" s="232"/>
      <c r="BD9" s="232"/>
      <c r="BE9" s="233"/>
      <c r="BF9" s="233"/>
      <c r="BG9" s="233"/>
      <c r="BH9" s="233"/>
      <c r="BI9" s="233"/>
      <c r="BJ9" s="233"/>
      <c r="BK9" s="233"/>
      <c r="BL9" s="233"/>
      <c r="BM9" s="233"/>
      <c r="BN9" s="233"/>
      <c r="BO9" s="233"/>
      <c r="BP9" s="233"/>
      <c r="BQ9" s="238">
        <v>3</v>
      </c>
      <c r="BR9" s="239"/>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4"/>
    </row>
    <row r="10" spans="1:131" s="235" customFormat="1" ht="26.25" customHeight="1">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90"/>
      <c r="AL10" s="1091"/>
      <c r="AM10" s="1091"/>
      <c r="AN10" s="1091"/>
      <c r="AO10" s="1091"/>
      <c r="AP10" s="1091"/>
      <c r="AQ10" s="1091"/>
      <c r="AR10" s="1091"/>
      <c r="AS10" s="1091"/>
      <c r="AT10" s="1091"/>
      <c r="AU10" s="1092"/>
      <c r="AV10" s="1092"/>
      <c r="AW10" s="1092"/>
      <c r="AX10" s="1092"/>
      <c r="AY10" s="1093"/>
      <c r="AZ10" s="232"/>
      <c r="BA10" s="232"/>
      <c r="BB10" s="232"/>
      <c r="BC10" s="232"/>
      <c r="BD10" s="232"/>
      <c r="BE10" s="233"/>
      <c r="BF10" s="233"/>
      <c r="BG10" s="233"/>
      <c r="BH10" s="233"/>
      <c r="BI10" s="233"/>
      <c r="BJ10" s="233"/>
      <c r="BK10" s="233"/>
      <c r="BL10" s="233"/>
      <c r="BM10" s="233"/>
      <c r="BN10" s="233"/>
      <c r="BO10" s="233"/>
      <c r="BP10" s="233"/>
      <c r="BQ10" s="238">
        <v>4</v>
      </c>
      <c r="BR10" s="239"/>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90"/>
      <c r="AL11" s="1091"/>
      <c r="AM11" s="1091"/>
      <c r="AN11" s="1091"/>
      <c r="AO11" s="1091"/>
      <c r="AP11" s="1091"/>
      <c r="AQ11" s="1091"/>
      <c r="AR11" s="1091"/>
      <c r="AS11" s="1091"/>
      <c r="AT11" s="1091"/>
      <c r="AU11" s="1092"/>
      <c r="AV11" s="1092"/>
      <c r="AW11" s="1092"/>
      <c r="AX11" s="1092"/>
      <c r="AY11" s="1093"/>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90"/>
      <c r="AL12" s="1091"/>
      <c r="AM12" s="1091"/>
      <c r="AN12" s="1091"/>
      <c r="AO12" s="1091"/>
      <c r="AP12" s="1091"/>
      <c r="AQ12" s="1091"/>
      <c r="AR12" s="1091"/>
      <c r="AS12" s="1091"/>
      <c r="AT12" s="1091"/>
      <c r="AU12" s="1092"/>
      <c r="AV12" s="1092"/>
      <c r="AW12" s="1092"/>
      <c r="AX12" s="1092"/>
      <c r="AY12" s="1093"/>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90"/>
      <c r="AL13" s="1091"/>
      <c r="AM13" s="1091"/>
      <c r="AN13" s="1091"/>
      <c r="AO13" s="1091"/>
      <c r="AP13" s="1091"/>
      <c r="AQ13" s="1091"/>
      <c r="AR13" s="1091"/>
      <c r="AS13" s="1091"/>
      <c r="AT13" s="1091"/>
      <c r="AU13" s="1092"/>
      <c r="AV13" s="1092"/>
      <c r="AW13" s="1092"/>
      <c r="AX13" s="1092"/>
      <c r="AY13" s="1093"/>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90"/>
      <c r="AL14" s="1091"/>
      <c r="AM14" s="1091"/>
      <c r="AN14" s="1091"/>
      <c r="AO14" s="1091"/>
      <c r="AP14" s="1091"/>
      <c r="AQ14" s="1091"/>
      <c r="AR14" s="1091"/>
      <c r="AS14" s="1091"/>
      <c r="AT14" s="1091"/>
      <c r="AU14" s="1092"/>
      <c r="AV14" s="1092"/>
      <c r="AW14" s="1092"/>
      <c r="AX14" s="1092"/>
      <c r="AY14" s="1093"/>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90"/>
      <c r="AL15" s="1091"/>
      <c r="AM15" s="1091"/>
      <c r="AN15" s="1091"/>
      <c r="AO15" s="1091"/>
      <c r="AP15" s="1091"/>
      <c r="AQ15" s="1091"/>
      <c r="AR15" s="1091"/>
      <c r="AS15" s="1091"/>
      <c r="AT15" s="1091"/>
      <c r="AU15" s="1092"/>
      <c r="AV15" s="1092"/>
      <c r="AW15" s="1092"/>
      <c r="AX15" s="1092"/>
      <c r="AY15" s="1093"/>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90"/>
      <c r="AL16" s="1091"/>
      <c r="AM16" s="1091"/>
      <c r="AN16" s="1091"/>
      <c r="AO16" s="1091"/>
      <c r="AP16" s="1091"/>
      <c r="AQ16" s="1091"/>
      <c r="AR16" s="1091"/>
      <c r="AS16" s="1091"/>
      <c r="AT16" s="1091"/>
      <c r="AU16" s="1092"/>
      <c r="AV16" s="1092"/>
      <c r="AW16" s="1092"/>
      <c r="AX16" s="1092"/>
      <c r="AY16" s="1093"/>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90"/>
      <c r="AL17" s="1091"/>
      <c r="AM17" s="1091"/>
      <c r="AN17" s="1091"/>
      <c r="AO17" s="1091"/>
      <c r="AP17" s="1091"/>
      <c r="AQ17" s="1091"/>
      <c r="AR17" s="1091"/>
      <c r="AS17" s="1091"/>
      <c r="AT17" s="1091"/>
      <c r="AU17" s="1092"/>
      <c r="AV17" s="1092"/>
      <c r="AW17" s="1092"/>
      <c r="AX17" s="1092"/>
      <c r="AY17" s="1093"/>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90"/>
      <c r="AL18" s="1091"/>
      <c r="AM18" s="1091"/>
      <c r="AN18" s="1091"/>
      <c r="AO18" s="1091"/>
      <c r="AP18" s="1091"/>
      <c r="AQ18" s="1091"/>
      <c r="AR18" s="1091"/>
      <c r="AS18" s="1091"/>
      <c r="AT18" s="1091"/>
      <c r="AU18" s="1092"/>
      <c r="AV18" s="1092"/>
      <c r="AW18" s="1092"/>
      <c r="AX18" s="1092"/>
      <c r="AY18" s="1093"/>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90"/>
      <c r="AL19" s="1091"/>
      <c r="AM19" s="1091"/>
      <c r="AN19" s="1091"/>
      <c r="AO19" s="1091"/>
      <c r="AP19" s="1091"/>
      <c r="AQ19" s="1091"/>
      <c r="AR19" s="1091"/>
      <c r="AS19" s="1091"/>
      <c r="AT19" s="1091"/>
      <c r="AU19" s="1092"/>
      <c r="AV19" s="1092"/>
      <c r="AW19" s="1092"/>
      <c r="AX19" s="1092"/>
      <c r="AY19" s="1093"/>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90"/>
      <c r="AL20" s="1091"/>
      <c r="AM20" s="1091"/>
      <c r="AN20" s="1091"/>
      <c r="AO20" s="1091"/>
      <c r="AP20" s="1091"/>
      <c r="AQ20" s="1091"/>
      <c r="AR20" s="1091"/>
      <c r="AS20" s="1091"/>
      <c r="AT20" s="1091"/>
      <c r="AU20" s="1092"/>
      <c r="AV20" s="1092"/>
      <c r="AW20" s="1092"/>
      <c r="AX20" s="1092"/>
      <c r="AY20" s="1093"/>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90"/>
      <c r="AL21" s="1091"/>
      <c r="AM21" s="1091"/>
      <c r="AN21" s="1091"/>
      <c r="AO21" s="1091"/>
      <c r="AP21" s="1091"/>
      <c r="AQ21" s="1091"/>
      <c r="AR21" s="1091"/>
      <c r="AS21" s="1091"/>
      <c r="AT21" s="1091"/>
      <c r="AU21" s="1092"/>
      <c r="AV21" s="1092"/>
      <c r="AW21" s="1092"/>
      <c r="AX21" s="1092"/>
      <c r="AY21" s="1093"/>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c r="A22" s="238">
        <v>16</v>
      </c>
      <c r="B22" s="1032"/>
      <c r="C22" s="1033"/>
      <c r="D22" s="1033"/>
      <c r="E22" s="1033"/>
      <c r="F22" s="1033"/>
      <c r="G22" s="1033"/>
      <c r="H22" s="1033"/>
      <c r="I22" s="1033"/>
      <c r="J22" s="1033"/>
      <c r="K22" s="1033"/>
      <c r="L22" s="1033"/>
      <c r="M22" s="1033"/>
      <c r="N22" s="1033"/>
      <c r="O22" s="1033"/>
      <c r="P22" s="1034"/>
      <c r="Q22" s="1083"/>
      <c r="R22" s="1084"/>
      <c r="S22" s="1084"/>
      <c r="T22" s="1084"/>
      <c r="U22" s="1084"/>
      <c r="V22" s="1084"/>
      <c r="W22" s="1084"/>
      <c r="X22" s="1084"/>
      <c r="Y22" s="1084"/>
      <c r="Z22" s="1084"/>
      <c r="AA22" s="1084"/>
      <c r="AB22" s="1084"/>
      <c r="AC22" s="1084"/>
      <c r="AD22" s="1084"/>
      <c r="AE22" s="1085"/>
      <c r="AF22" s="1037"/>
      <c r="AG22" s="1038"/>
      <c r="AH22" s="1038"/>
      <c r="AI22" s="1038"/>
      <c r="AJ22" s="1039"/>
      <c r="AK22" s="1086"/>
      <c r="AL22" s="1087"/>
      <c r="AM22" s="1087"/>
      <c r="AN22" s="1087"/>
      <c r="AO22" s="1087"/>
      <c r="AP22" s="1087"/>
      <c r="AQ22" s="1087"/>
      <c r="AR22" s="1087"/>
      <c r="AS22" s="1087"/>
      <c r="AT22" s="1087"/>
      <c r="AU22" s="1088"/>
      <c r="AV22" s="1088"/>
      <c r="AW22" s="1088"/>
      <c r="AX22" s="1088"/>
      <c r="AY22" s="1089"/>
      <c r="AZ22" s="1030" t="s">
        <v>396</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c r="A23" s="240" t="s">
        <v>397</v>
      </c>
      <c r="B23" s="937" t="s">
        <v>398</v>
      </c>
      <c r="C23" s="938"/>
      <c r="D23" s="938"/>
      <c r="E23" s="938"/>
      <c r="F23" s="938"/>
      <c r="G23" s="938"/>
      <c r="H23" s="938"/>
      <c r="I23" s="938"/>
      <c r="J23" s="938"/>
      <c r="K23" s="938"/>
      <c r="L23" s="938"/>
      <c r="M23" s="938"/>
      <c r="N23" s="938"/>
      <c r="O23" s="938"/>
      <c r="P23" s="948"/>
      <c r="Q23" s="1079">
        <f>SUM(Q7)</f>
        <v>29787</v>
      </c>
      <c r="R23" s="1080"/>
      <c r="S23" s="1080"/>
      <c r="T23" s="1080"/>
      <c r="U23" s="1080"/>
      <c r="V23" s="1071">
        <f t="shared" ref="V23" si="0">SUM(V7)</f>
        <v>28735</v>
      </c>
      <c r="W23" s="1072"/>
      <c r="X23" s="1072"/>
      <c r="Y23" s="1072"/>
      <c r="Z23" s="1073"/>
      <c r="AA23" s="1071">
        <f t="shared" ref="AA23" si="1">SUM(AA7)</f>
        <v>1052</v>
      </c>
      <c r="AB23" s="1072"/>
      <c r="AC23" s="1072"/>
      <c r="AD23" s="1072"/>
      <c r="AE23" s="1078"/>
      <c r="AF23" s="1077">
        <f t="shared" ref="AF23" si="2">SUM(AF7)</f>
        <v>833</v>
      </c>
      <c r="AG23" s="1072"/>
      <c r="AH23" s="1072"/>
      <c r="AI23" s="1072"/>
      <c r="AJ23" s="1078"/>
      <c r="AK23" s="1081"/>
      <c r="AL23" s="1082"/>
      <c r="AM23" s="1082"/>
      <c r="AN23" s="1082"/>
      <c r="AO23" s="1082"/>
      <c r="AP23" s="1071">
        <f t="shared" ref="AP23" si="3">SUM(AP7)</f>
        <v>18005</v>
      </c>
      <c r="AQ23" s="1072"/>
      <c r="AR23" s="1072"/>
      <c r="AS23" s="1072"/>
      <c r="AT23" s="1073"/>
      <c r="AU23" s="1074"/>
      <c r="AV23" s="1075"/>
      <c r="AW23" s="1075"/>
      <c r="AX23" s="1075"/>
      <c r="AY23" s="1076"/>
      <c r="AZ23" s="1077" t="s">
        <v>399</v>
      </c>
      <c r="BA23" s="1072"/>
      <c r="BB23" s="1072"/>
      <c r="BC23" s="1072"/>
      <c r="BD23" s="107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c r="A24" s="1070" t="s">
        <v>400</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c r="A25" s="1069" t="s">
        <v>401</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c r="A26" s="997" t="s">
        <v>378</v>
      </c>
      <c r="B26" s="998"/>
      <c r="C26" s="998"/>
      <c r="D26" s="998"/>
      <c r="E26" s="998"/>
      <c r="F26" s="998"/>
      <c r="G26" s="998"/>
      <c r="H26" s="998"/>
      <c r="I26" s="998"/>
      <c r="J26" s="998"/>
      <c r="K26" s="998"/>
      <c r="L26" s="998"/>
      <c r="M26" s="998"/>
      <c r="N26" s="998"/>
      <c r="O26" s="998"/>
      <c r="P26" s="999"/>
      <c r="Q26" s="1003" t="s">
        <v>402</v>
      </c>
      <c r="R26" s="1004"/>
      <c r="S26" s="1004"/>
      <c r="T26" s="1004"/>
      <c r="U26" s="1005"/>
      <c r="V26" s="1003" t="s">
        <v>403</v>
      </c>
      <c r="W26" s="1004"/>
      <c r="X26" s="1004"/>
      <c r="Y26" s="1004"/>
      <c r="Z26" s="1005"/>
      <c r="AA26" s="1003" t="s">
        <v>404</v>
      </c>
      <c r="AB26" s="1004"/>
      <c r="AC26" s="1004"/>
      <c r="AD26" s="1004"/>
      <c r="AE26" s="1004"/>
      <c r="AF26" s="1065" t="s">
        <v>405</v>
      </c>
      <c r="AG26" s="1010"/>
      <c r="AH26" s="1010"/>
      <c r="AI26" s="1010"/>
      <c r="AJ26" s="1066"/>
      <c r="AK26" s="1004" t="s">
        <v>406</v>
      </c>
      <c r="AL26" s="1004"/>
      <c r="AM26" s="1004"/>
      <c r="AN26" s="1004"/>
      <c r="AO26" s="1005"/>
      <c r="AP26" s="1003" t="s">
        <v>407</v>
      </c>
      <c r="AQ26" s="1004"/>
      <c r="AR26" s="1004"/>
      <c r="AS26" s="1004"/>
      <c r="AT26" s="1005"/>
      <c r="AU26" s="1003" t="s">
        <v>408</v>
      </c>
      <c r="AV26" s="1004"/>
      <c r="AW26" s="1004"/>
      <c r="AX26" s="1004"/>
      <c r="AY26" s="1005"/>
      <c r="AZ26" s="1003" t="s">
        <v>409</v>
      </c>
      <c r="BA26" s="1004"/>
      <c r="BB26" s="1004"/>
      <c r="BC26" s="1004"/>
      <c r="BD26" s="1005"/>
      <c r="BE26" s="1003" t="s">
        <v>385</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7"/>
      <c r="AG27" s="1013"/>
      <c r="AH27" s="1013"/>
      <c r="AI27" s="1013"/>
      <c r="AJ27" s="1068"/>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c r="A28" s="242">
        <v>1</v>
      </c>
      <c r="B28" s="1057" t="s">
        <v>410</v>
      </c>
      <c r="C28" s="1058"/>
      <c r="D28" s="1058"/>
      <c r="E28" s="1058"/>
      <c r="F28" s="1058"/>
      <c r="G28" s="1058"/>
      <c r="H28" s="1058"/>
      <c r="I28" s="1058"/>
      <c r="J28" s="1058"/>
      <c r="K28" s="1058"/>
      <c r="L28" s="1058"/>
      <c r="M28" s="1058"/>
      <c r="N28" s="1058"/>
      <c r="O28" s="1058"/>
      <c r="P28" s="1059"/>
      <c r="Q28" s="1060">
        <v>6585</v>
      </c>
      <c r="R28" s="1061"/>
      <c r="S28" s="1061"/>
      <c r="T28" s="1061"/>
      <c r="U28" s="1061"/>
      <c r="V28" s="1061">
        <v>6458</v>
      </c>
      <c r="W28" s="1061"/>
      <c r="X28" s="1061"/>
      <c r="Y28" s="1061"/>
      <c r="Z28" s="1061"/>
      <c r="AA28" s="1061">
        <f>Q28-V28</f>
        <v>127</v>
      </c>
      <c r="AB28" s="1061"/>
      <c r="AC28" s="1061"/>
      <c r="AD28" s="1061"/>
      <c r="AE28" s="1062"/>
      <c r="AF28" s="1063">
        <v>127</v>
      </c>
      <c r="AG28" s="1061"/>
      <c r="AH28" s="1061"/>
      <c r="AI28" s="1061"/>
      <c r="AJ28" s="1064"/>
      <c r="AK28" s="1047">
        <v>522</v>
      </c>
      <c r="AL28" s="1048"/>
      <c r="AM28" s="1048"/>
      <c r="AN28" s="1048"/>
      <c r="AO28" s="1048"/>
      <c r="AP28" s="1049" t="s">
        <v>527</v>
      </c>
      <c r="AQ28" s="1050"/>
      <c r="AR28" s="1050"/>
      <c r="AS28" s="1050"/>
      <c r="AT28" s="1051"/>
      <c r="AU28" s="1049" t="s">
        <v>527</v>
      </c>
      <c r="AV28" s="1050"/>
      <c r="AW28" s="1050"/>
      <c r="AX28" s="1050"/>
      <c r="AY28" s="1051"/>
      <c r="AZ28" s="1052" t="s">
        <v>527</v>
      </c>
      <c r="BA28" s="1053"/>
      <c r="BB28" s="1053"/>
      <c r="BC28" s="1053"/>
      <c r="BD28" s="1054"/>
      <c r="BE28" s="1055"/>
      <c r="BF28" s="1055"/>
      <c r="BG28" s="1055"/>
      <c r="BH28" s="1055"/>
      <c r="BI28" s="1056"/>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c r="A29" s="242">
        <v>2</v>
      </c>
      <c r="B29" s="1032" t="s">
        <v>411</v>
      </c>
      <c r="C29" s="1033"/>
      <c r="D29" s="1033"/>
      <c r="E29" s="1033"/>
      <c r="F29" s="1033"/>
      <c r="G29" s="1033"/>
      <c r="H29" s="1033"/>
      <c r="I29" s="1033"/>
      <c r="J29" s="1033"/>
      <c r="K29" s="1033"/>
      <c r="L29" s="1033"/>
      <c r="M29" s="1033"/>
      <c r="N29" s="1033"/>
      <c r="O29" s="1033"/>
      <c r="P29" s="1034"/>
      <c r="Q29" s="1040">
        <v>5278</v>
      </c>
      <c r="R29" s="1041"/>
      <c r="S29" s="1041"/>
      <c r="T29" s="1041"/>
      <c r="U29" s="1041"/>
      <c r="V29" s="1041">
        <v>5107</v>
      </c>
      <c r="W29" s="1041"/>
      <c r="X29" s="1041"/>
      <c r="Y29" s="1041"/>
      <c r="Z29" s="1041"/>
      <c r="AA29" s="1042">
        <f t="shared" ref="AA29:AA31" si="4">Q29-V29</f>
        <v>171</v>
      </c>
      <c r="AB29" s="1038"/>
      <c r="AC29" s="1038"/>
      <c r="AD29" s="1038"/>
      <c r="AE29" s="1039"/>
      <c r="AF29" s="1037">
        <v>171</v>
      </c>
      <c r="AG29" s="1038"/>
      <c r="AH29" s="1038"/>
      <c r="AI29" s="1038"/>
      <c r="AJ29" s="1039"/>
      <c r="AK29" s="982">
        <v>809</v>
      </c>
      <c r="AL29" s="973"/>
      <c r="AM29" s="973"/>
      <c r="AN29" s="973"/>
      <c r="AO29" s="973"/>
      <c r="AP29" s="983" t="s">
        <v>527</v>
      </c>
      <c r="AQ29" s="981"/>
      <c r="AR29" s="981"/>
      <c r="AS29" s="981"/>
      <c r="AT29" s="982"/>
      <c r="AU29" s="983" t="s">
        <v>527</v>
      </c>
      <c r="AV29" s="981"/>
      <c r="AW29" s="981"/>
      <c r="AX29" s="981"/>
      <c r="AY29" s="982"/>
      <c r="AZ29" s="1044" t="s">
        <v>527</v>
      </c>
      <c r="BA29" s="1045"/>
      <c r="BB29" s="1045"/>
      <c r="BC29" s="1045"/>
      <c r="BD29" s="1046"/>
      <c r="BE29" s="974"/>
      <c r="BF29" s="974"/>
      <c r="BG29" s="974"/>
      <c r="BH29" s="974"/>
      <c r="BI29" s="975"/>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c r="A30" s="242">
        <v>3</v>
      </c>
      <c r="B30" s="1032" t="s">
        <v>412</v>
      </c>
      <c r="C30" s="1033"/>
      <c r="D30" s="1033"/>
      <c r="E30" s="1033"/>
      <c r="F30" s="1033"/>
      <c r="G30" s="1033"/>
      <c r="H30" s="1033"/>
      <c r="I30" s="1033"/>
      <c r="J30" s="1033"/>
      <c r="K30" s="1033"/>
      <c r="L30" s="1033"/>
      <c r="M30" s="1033"/>
      <c r="N30" s="1033"/>
      <c r="O30" s="1033"/>
      <c r="P30" s="1034"/>
      <c r="Q30" s="1040">
        <v>1174</v>
      </c>
      <c r="R30" s="1041"/>
      <c r="S30" s="1041"/>
      <c r="T30" s="1041"/>
      <c r="U30" s="1041"/>
      <c r="V30" s="1041">
        <v>1163</v>
      </c>
      <c r="W30" s="1041"/>
      <c r="X30" s="1041"/>
      <c r="Y30" s="1041"/>
      <c r="Z30" s="1041"/>
      <c r="AA30" s="1042">
        <f t="shared" si="4"/>
        <v>11</v>
      </c>
      <c r="AB30" s="1038"/>
      <c r="AC30" s="1038"/>
      <c r="AD30" s="1038"/>
      <c r="AE30" s="1039"/>
      <c r="AF30" s="1037">
        <v>11</v>
      </c>
      <c r="AG30" s="1038"/>
      <c r="AH30" s="1038"/>
      <c r="AI30" s="1038"/>
      <c r="AJ30" s="1039"/>
      <c r="AK30" s="982">
        <v>241</v>
      </c>
      <c r="AL30" s="973"/>
      <c r="AM30" s="973"/>
      <c r="AN30" s="973"/>
      <c r="AO30" s="973"/>
      <c r="AP30" s="983" t="s">
        <v>527</v>
      </c>
      <c r="AQ30" s="981"/>
      <c r="AR30" s="981"/>
      <c r="AS30" s="981"/>
      <c r="AT30" s="982"/>
      <c r="AU30" s="983" t="s">
        <v>527</v>
      </c>
      <c r="AV30" s="981"/>
      <c r="AW30" s="981"/>
      <c r="AX30" s="981"/>
      <c r="AY30" s="982"/>
      <c r="AZ30" s="1044" t="s">
        <v>527</v>
      </c>
      <c r="BA30" s="1045"/>
      <c r="BB30" s="1045"/>
      <c r="BC30" s="1045"/>
      <c r="BD30" s="1046"/>
      <c r="BE30" s="974"/>
      <c r="BF30" s="974"/>
      <c r="BG30" s="974"/>
      <c r="BH30" s="974"/>
      <c r="BI30" s="975"/>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c r="A31" s="242">
        <v>4</v>
      </c>
      <c r="B31" s="1032" t="s">
        <v>413</v>
      </c>
      <c r="C31" s="1033"/>
      <c r="D31" s="1033"/>
      <c r="E31" s="1033"/>
      <c r="F31" s="1033"/>
      <c r="G31" s="1033"/>
      <c r="H31" s="1033"/>
      <c r="I31" s="1033"/>
      <c r="J31" s="1033"/>
      <c r="K31" s="1033"/>
      <c r="L31" s="1033"/>
      <c r="M31" s="1033"/>
      <c r="N31" s="1033"/>
      <c r="O31" s="1033"/>
      <c r="P31" s="1034"/>
      <c r="Q31" s="1040">
        <v>2188</v>
      </c>
      <c r="R31" s="1041"/>
      <c r="S31" s="1041"/>
      <c r="T31" s="1041"/>
      <c r="U31" s="1041"/>
      <c r="V31" s="1041">
        <v>1881</v>
      </c>
      <c r="W31" s="1041"/>
      <c r="X31" s="1041"/>
      <c r="Y31" s="1041"/>
      <c r="Z31" s="1041"/>
      <c r="AA31" s="1042">
        <f t="shared" si="4"/>
        <v>307</v>
      </c>
      <c r="AB31" s="1038"/>
      <c r="AC31" s="1038"/>
      <c r="AD31" s="1038"/>
      <c r="AE31" s="1039"/>
      <c r="AF31" s="1037">
        <v>589</v>
      </c>
      <c r="AG31" s="1038"/>
      <c r="AH31" s="1038"/>
      <c r="AI31" s="1038"/>
      <c r="AJ31" s="1039"/>
      <c r="AK31" s="982">
        <v>705</v>
      </c>
      <c r="AL31" s="973"/>
      <c r="AM31" s="973"/>
      <c r="AN31" s="973"/>
      <c r="AO31" s="973"/>
      <c r="AP31" s="973">
        <v>14552</v>
      </c>
      <c r="AQ31" s="973"/>
      <c r="AR31" s="973"/>
      <c r="AS31" s="973"/>
      <c r="AT31" s="973"/>
      <c r="AU31" s="973">
        <v>7625</v>
      </c>
      <c r="AV31" s="973"/>
      <c r="AW31" s="973"/>
      <c r="AX31" s="973"/>
      <c r="AY31" s="973"/>
      <c r="AZ31" s="1044" t="s">
        <v>527</v>
      </c>
      <c r="BA31" s="1045"/>
      <c r="BB31" s="1045"/>
      <c r="BC31" s="1045"/>
      <c r="BD31" s="1046"/>
      <c r="BE31" s="974" t="s">
        <v>414</v>
      </c>
      <c r="BF31" s="974"/>
      <c r="BG31" s="974"/>
      <c r="BH31" s="974"/>
      <c r="BI31" s="975"/>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c r="A32" s="242">
        <v>5</v>
      </c>
      <c r="B32" s="1032"/>
      <c r="C32" s="1033"/>
      <c r="D32" s="1033"/>
      <c r="E32" s="1033"/>
      <c r="F32" s="1033"/>
      <c r="G32" s="1033"/>
      <c r="H32" s="1033"/>
      <c r="I32" s="1033"/>
      <c r="J32" s="1033"/>
      <c r="K32" s="1033"/>
      <c r="L32" s="1033"/>
      <c r="M32" s="1033"/>
      <c r="N32" s="1033"/>
      <c r="O32" s="1033"/>
      <c r="P32" s="1034"/>
      <c r="Q32" s="1040"/>
      <c r="R32" s="1041"/>
      <c r="S32" s="1041"/>
      <c r="T32" s="1041"/>
      <c r="U32" s="1041"/>
      <c r="V32" s="1041"/>
      <c r="W32" s="1041"/>
      <c r="X32" s="1041"/>
      <c r="Y32" s="1041"/>
      <c r="Z32" s="1041"/>
      <c r="AA32" s="1041"/>
      <c r="AB32" s="1041"/>
      <c r="AC32" s="1041"/>
      <c r="AD32" s="1041"/>
      <c r="AE32" s="1042"/>
      <c r="AF32" s="1037"/>
      <c r="AG32" s="1038"/>
      <c r="AH32" s="1038"/>
      <c r="AI32" s="1038"/>
      <c r="AJ32" s="1039"/>
      <c r="AK32" s="982"/>
      <c r="AL32" s="973"/>
      <c r="AM32" s="973"/>
      <c r="AN32" s="973"/>
      <c r="AO32" s="973"/>
      <c r="AP32" s="973"/>
      <c r="AQ32" s="973"/>
      <c r="AR32" s="973"/>
      <c r="AS32" s="973"/>
      <c r="AT32" s="973"/>
      <c r="AU32" s="973"/>
      <c r="AV32" s="973"/>
      <c r="AW32" s="973"/>
      <c r="AX32" s="973"/>
      <c r="AY32" s="973"/>
      <c r="AZ32" s="1043"/>
      <c r="BA32" s="1043"/>
      <c r="BB32" s="1043"/>
      <c r="BC32" s="1043"/>
      <c r="BD32" s="1043"/>
      <c r="BE32" s="974"/>
      <c r="BF32" s="974"/>
      <c r="BG32" s="974"/>
      <c r="BH32" s="974"/>
      <c r="BI32" s="975"/>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c r="A33" s="242">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2"/>
      <c r="AL33" s="973"/>
      <c r="AM33" s="973"/>
      <c r="AN33" s="973"/>
      <c r="AO33" s="973"/>
      <c r="AP33" s="973"/>
      <c r="AQ33" s="973"/>
      <c r="AR33" s="973"/>
      <c r="AS33" s="973"/>
      <c r="AT33" s="973"/>
      <c r="AU33" s="973"/>
      <c r="AV33" s="973"/>
      <c r="AW33" s="973"/>
      <c r="AX33" s="973"/>
      <c r="AY33" s="973"/>
      <c r="AZ33" s="1043"/>
      <c r="BA33" s="1043"/>
      <c r="BB33" s="1043"/>
      <c r="BC33" s="1043"/>
      <c r="BD33" s="1043"/>
      <c r="BE33" s="974"/>
      <c r="BF33" s="974"/>
      <c r="BG33" s="974"/>
      <c r="BH33" s="974"/>
      <c r="BI33" s="975"/>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2"/>
      <c r="AL34" s="973"/>
      <c r="AM34" s="973"/>
      <c r="AN34" s="973"/>
      <c r="AO34" s="973"/>
      <c r="AP34" s="973"/>
      <c r="AQ34" s="973"/>
      <c r="AR34" s="973"/>
      <c r="AS34" s="973"/>
      <c r="AT34" s="973"/>
      <c r="AU34" s="973"/>
      <c r="AV34" s="973"/>
      <c r="AW34" s="973"/>
      <c r="AX34" s="973"/>
      <c r="AY34" s="973"/>
      <c r="AZ34" s="1043"/>
      <c r="BA34" s="1043"/>
      <c r="BB34" s="1043"/>
      <c r="BC34" s="1043"/>
      <c r="BD34" s="1043"/>
      <c r="BE34" s="974"/>
      <c r="BF34" s="974"/>
      <c r="BG34" s="974"/>
      <c r="BH34" s="974"/>
      <c r="BI34" s="975"/>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2"/>
      <c r="AL35" s="973"/>
      <c r="AM35" s="973"/>
      <c r="AN35" s="973"/>
      <c r="AO35" s="973"/>
      <c r="AP35" s="973"/>
      <c r="AQ35" s="973"/>
      <c r="AR35" s="973"/>
      <c r="AS35" s="973"/>
      <c r="AT35" s="973"/>
      <c r="AU35" s="973"/>
      <c r="AV35" s="973"/>
      <c r="AW35" s="973"/>
      <c r="AX35" s="973"/>
      <c r="AY35" s="973"/>
      <c r="AZ35" s="1043"/>
      <c r="BA35" s="1043"/>
      <c r="BB35" s="1043"/>
      <c r="BC35" s="1043"/>
      <c r="BD35" s="1043"/>
      <c r="BE35" s="974"/>
      <c r="BF35" s="974"/>
      <c r="BG35" s="974"/>
      <c r="BH35" s="974"/>
      <c r="BI35" s="975"/>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2"/>
      <c r="AL36" s="973"/>
      <c r="AM36" s="973"/>
      <c r="AN36" s="973"/>
      <c r="AO36" s="973"/>
      <c r="AP36" s="973"/>
      <c r="AQ36" s="973"/>
      <c r="AR36" s="973"/>
      <c r="AS36" s="973"/>
      <c r="AT36" s="973"/>
      <c r="AU36" s="973"/>
      <c r="AV36" s="973"/>
      <c r="AW36" s="973"/>
      <c r="AX36" s="973"/>
      <c r="AY36" s="973"/>
      <c r="AZ36" s="1043"/>
      <c r="BA36" s="1043"/>
      <c r="BB36" s="1043"/>
      <c r="BC36" s="1043"/>
      <c r="BD36" s="1043"/>
      <c r="BE36" s="974"/>
      <c r="BF36" s="974"/>
      <c r="BG36" s="974"/>
      <c r="BH36" s="974"/>
      <c r="BI36" s="975"/>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2"/>
      <c r="AL37" s="973"/>
      <c r="AM37" s="973"/>
      <c r="AN37" s="973"/>
      <c r="AO37" s="973"/>
      <c r="AP37" s="973"/>
      <c r="AQ37" s="973"/>
      <c r="AR37" s="973"/>
      <c r="AS37" s="973"/>
      <c r="AT37" s="973"/>
      <c r="AU37" s="973"/>
      <c r="AV37" s="973"/>
      <c r="AW37" s="973"/>
      <c r="AX37" s="973"/>
      <c r="AY37" s="973"/>
      <c r="AZ37" s="1043"/>
      <c r="BA37" s="1043"/>
      <c r="BB37" s="1043"/>
      <c r="BC37" s="1043"/>
      <c r="BD37" s="1043"/>
      <c r="BE37" s="974"/>
      <c r="BF37" s="974"/>
      <c r="BG37" s="974"/>
      <c r="BH37" s="974"/>
      <c r="BI37" s="975"/>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2"/>
      <c r="AL38" s="973"/>
      <c r="AM38" s="973"/>
      <c r="AN38" s="973"/>
      <c r="AO38" s="973"/>
      <c r="AP38" s="973"/>
      <c r="AQ38" s="973"/>
      <c r="AR38" s="973"/>
      <c r="AS38" s="973"/>
      <c r="AT38" s="973"/>
      <c r="AU38" s="973"/>
      <c r="AV38" s="973"/>
      <c r="AW38" s="973"/>
      <c r="AX38" s="973"/>
      <c r="AY38" s="973"/>
      <c r="AZ38" s="1043"/>
      <c r="BA38" s="1043"/>
      <c r="BB38" s="1043"/>
      <c r="BC38" s="1043"/>
      <c r="BD38" s="1043"/>
      <c r="BE38" s="974"/>
      <c r="BF38" s="974"/>
      <c r="BG38" s="974"/>
      <c r="BH38" s="974"/>
      <c r="BI38" s="975"/>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2"/>
      <c r="AL39" s="973"/>
      <c r="AM39" s="973"/>
      <c r="AN39" s="973"/>
      <c r="AO39" s="973"/>
      <c r="AP39" s="973"/>
      <c r="AQ39" s="973"/>
      <c r="AR39" s="973"/>
      <c r="AS39" s="973"/>
      <c r="AT39" s="973"/>
      <c r="AU39" s="973"/>
      <c r="AV39" s="973"/>
      <c r="AW39" s="973"/>
      <c r="AX39" s="973"/>
      <c r="AY39" s="973"/>
      <c r="AZ39" s="1043"/>
      <c r="BA39" s="1043"/>
      <c r="BB39" s="1043"/>
      <c r="BC39" s="1043"/>
      <c r="BD39" s="1043"/>
      <c r="BE39" s="974"/>
      <c r="BF39" s="974"/>
      <c r="BG39" s="974"/>
      <c r="BH39" s="974"/>
      <c r="BI39" s="975"/>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2"/>
      <c r="AL40" s="973"/>
      <c r="AM40" s="973"/>
      <c r="AN40" s="973"/>
      <c r="AO40" s="973"/>
      <c r="AP40" s="973"/>
      <c r="AQ40" s="973"/>
      <c r="AR40" s="973"/>
      <c r="AS40" s="973"/>
      <c r="AT40" s="973"/>
      <c r="AU40" s="973"/>
      <c r="AV40" s="973"/>
      <c r="AW40" s="973"/>
      <c r="AX40" s="973"/>
      <c r="AY40" s="973"/>
      <c r="AZ40" s="1043"/>
      <c r="BA40" s="1043"/>
      <c r="BB40" s="1043"/>
      <c r="BC40" s="1043"/>
      <c r="BD40" s="1043"/>
      <c r="BE40" s="974"/>
      <c r="BF40" s="974"/>
      <c r="BG40" s="974"/>
      <c r="BH40" s="974"/>
      <c r="BI40" s="975"/>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2"/>
      <c r="AL41" s="973"/>
      <c r="AM41" s="973"/>
      <c r="AN41" s="973"/>
      <c r="AO41" s="973"/>
      <c r="AP41" s="973"/>
      <c r="AQ41" s="973"/>
      <c r="AR41" s="973"/>
      <c r="AS41" s="973"/>
      <c r="AT41" s="973"/>
      <c r="AU41" s="973"/>
      <c r="AV41" s="973"/>
      <c r="AW41" s="973"/>
      <c r="AX41" s="973"/>
      <c r="AY41" s="973"/>
      <c r="AZ41" s="1043"/>
      <c r="BA41" s="1043"/>
      <c r="BB41" s="1043"/>
      <c r="BC41" s="1043"/>
      <c r="BD41" s="1043"/>
      <c r="BE41" s="974"/>
      <c r="BF41" s="974"/>
      <c r="BG41" s="974"/>
      <c r="BH41" s="974"/>
      <c r="BI41" s="975"/>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2"/>
      <c r="AL42" s="973"/>
      <c r="AM42" s="973"/>
      <c r="AN42" s="973"/>
      <c r="AO42" s="973"/>
      <c r="AP42" s="973"/>
      <c r="AQ42" s="973"/>
      <c r="AR42" s="973"/>
      <c r="AS42" s="973"/>
      <c r="AT42" s="973"/>
      <c r="AU42" s="973"/>
      <c r="AV42" s="973"/>
      <c r="AW42" s="973"/>
      <c r="AX42" s="973"/>
      <c r="AY42" s="973"/>
      <c r="AZ42" s="1043"/>
      <c r="BA42" s="1043"/>
      <c r="BB42" s="1043"/>
      <c r="BC42" s="1043"/>
      <c r="BD42" s="1043"/>
      <c r="BE42" s="974"/>
      <c r="BF42" s="974"/>
      <c r="BG42" s="974"/>
      <c r="BH42" s="974"/>
      <c r="BI42" s="975"/>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2"/>
      <c r="AL43" s="973"/>
      <c r="AM43" s="973"/>
      <c r="AN43" s="973"/>
      <c r="AO43" s="973"/>
      <c r="AP43" s="973"/>
      <c r="AQ43" s="973"/>
      <c r="AR43" s="973"/>
      <c r="AS43" s="973"/>
      <c r="AT43" s="973"/>
      <c r="AU43" s="973"/>
      <c r="AV43" s="973"/>
      <c r="AW43" s="973"/>
      <c r="AX43" s="973"/>
      <c r="AY43" s="973"/>
      <c r="AZ43" s="1043"/>
      <c r="BA43" s="1043"/>
      <c r="BB43" s="1043"/>
      <c r="BC43" s="1043"/>
      <c r="BD43" s="1043"/>
      <c r="BE43" s="974"/>
      <c r="BF43" s="974"/>
      <c r="BG43" s="974"/>
      <c r="BH43" s="974"/>
      <c r="BI43" s="975"/>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2"/>
      <c r="AL44" s="973"/>
      <c r="AM44" s="973"/>
      <c r="AN44" s="973"/>
      <c r="AO44" s="973"/>
      <c r="AP44" s="973"/>
      <c r="AQ44" s="973"/>
      <c r="AR44" s="973"/>
      <c r="AS44" s="973"/>
      <c r="AT44" s="973"/>
      <c r="AU44" s="973"/>
      <c r="AV44" s="973"/>
      <c r="AW44" s="973"/>
      <c r="AX44" s="973"/>
      <c r="AY44" s="973"/>
      <c r="AZ44" s="1043"/>
      <c r="BA44" s="1043"/>
      <c r="BB44" s="1043"/>
      <c r="BC44" s="1043"/>
      <c r="BD44" s="1043"/>
      <c r="BE44" s="974"/>
      <c r="BF44" s="974"/>
      <c r="BG44" s="974"/>
      <c r="BH44" s="974"/>
      <c r="BI44" s="975"/>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2"/>
      <c r="AL45" s="973"/>
      <c r="AM45" s="973"/>
      <c r="AN45" s="973"/>
      <c r="AO45" s="973"/>
      <c r="AP45" s="973"/>
      <c r="AQ45" s="973"/>
      <c r="AR45" s="973"/>
      <c r="AS45" s="973"/>
      <c r="AT45" s="973"/>
      <c r="AU45" s="973"/>
      <c r="AV45" s="973"/>
      <c r="AW45" s="973"/>
      <c r="AX45" s="973"/>
      <c r="AY45" s="973"/>
      <c r="AZ45" s="1043"/>
      <c r="BA45" s="1043"/>
      <c r="BB45" s="1043"/>
      <c r="BC45" s="1043"/>
      <c r="BD45" s="1043"/>
      <c r="BE45" s="974"/>
      <c r="BF45" s="974"/>
      <c r="BG45" s="974"/>
      <c r="BH45" s="974"/>
      <c r="BI45" s="975"/>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2"/>
      <c r="AL46" s="973"/>
      <c r="AM46" s="973"/>
      <c r="AN46" s="973"/>
      <c r="AO46" s="973"/>
      <c r="AP46" s="973"/>
      <c r="AQ46" s="973"/>
      <c r="AR46" s="973"/>
      <c r="AS46" s="973"/>
      <c r="AT46" s="973"/>
      <c r="AU46" s="973"/>
      <c r="AV46" s="973"/>
      <c r="AW46" s="973"/>
      <c r="AX46" s="973"/>
      <c r="AY46" s="973"/>
      <c r="AZ46" s="1043"/>
      <c r="BA46" s="1043"/>
      <c r="BB46" s="1043"/>
      <c r="BC46" s="1043"/>
      <c r="BD46" s="1043"/>
      <c r="BE46" s="974"/>
      <c r="BF46" s="974"/>
      <c r="BG46" s="974"/>
      <c r="BH46" s="974"/>
      <c r="BI46" s="975"/>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2"/>
      <c r="AL47" s="973"/>
      <c r="AM47" s="973"/>
      <c r="AN47" s="973"/>
      <c r="AO47" s="973"/>
      <c r="AP47" s="973"/>
      <c r="AQ47" s="973"/>
      <c r="AR47" s="973"/>
      <c r="AS47" s="973"/>
      <c r="AT47" s="973"/>
      <c r="AU47" s="973"/>
      <c r="AV47" s="973"/>
      <c r="AW47" s="973"/>
      <c r="AX47" s="973"/>
      <c r="AY47" s="973"/>
      <c r="AZ47" s="1043"/>
      <c r="BA47" s="1043"/>
      <c r="BB47" s="1043"/>
      <c r="BC47" s="1043"/>
      <c r="BD47" s="1043"/>
      <c r="BE47" s="974"/>
      <c r="BF47" s="974"/>
      <c r="BG47" s="974"/>
      <c r="BH47" s="974"/>
      <c r="BI47" s="975"/>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2"/>
      <c r="AL48" s="973"/>
      <c r="AM48" s="973"/>
      <c r="AN48" s="973"/>
      <c r="AO48" s="973"/>
      <c r="AP48" s="973"/>
      <c r="AQ48" s="973"/>
      <c r="AR48" s="973"/>
      <c r="AS48" s="973"/>
      <c r="AT48" s="973"/>
      <c r="AU48" s="973"/>
      <c r="AV48" s="973"/>
      <c r="AW48" s="973"/>
      <c r="AX48" s="973"/>
      <c r="AY48" s="973"/>
      <c r="AZ48" s="1043"/>
      <c r="BA48" s="1043"/>
      <c r="BB48" s="1043"/>
      <c r="BC48" s="1043"/>
      <c r="BD48" s="1043"/>
      <c r="BE48" s="974"/>
      <c r="BF48" s="974"/>
      <c r="BG48" s="974"/>
      <c r="BH48" s="974"/>
      <c r="BI48" s="975"/>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2"/>
      <c r="AL49" s="973"/>
      <c r="AM49" s="973"/>
      <c r="AN49" s="973"/>
      <c r="AO49" s="973"/>
      <c r="AP49" s="973"/>
      <c r="AQ49" s="973"/>
      <c r="AR49" s="973"/>
      <c r="AS49" s="973"/>
      <c r="AT49" s="973"/>
      <c r="AU49" s="973"/>
      <c r="AV49" s="973"/>
      <c r="AW49" s="973"/>
      <c r="AX49" s="973"/>
      <c r="AY49" s="973"/>
      <c r="AZ49" s="1043"/>
      <c r="BA49" s="1043"/>
      <c r="BB49" s="1043"/>
      <c r="BC49" s="1043"/>
      <c r="BD49" s="1043"/>
      <c r="BE49" s="974"/>
      <c r="BF49" s="974"/>
      <c r="BG49" s="974"/>
      <c r="BH49" s="974"/>
      <c r="BI49" s="975"/>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4"/>
      <c r="BF50" s="974"/>
      <c r="BG50" s="974"/>
      <c r="BH50" s="974"/>
      <c r="BI50" s="975"/>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4"/>
      <c r="BF51" s="974"/>
      <c r="BG51" s="974"/>
      <c r="BH51" s="974"/>
      <c r="BI51" s="975"/>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4"/>
      <c r="BF52" s="974"/>
      <c r="BG52" s="974"/>
      <c r="BH52" s="974"/>
      <c r="BI52" s="975"/>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4"/>
      <c r="BF53" s="974"/>
      <c r="BG53" s="974"/>
      <c r="BH53" s="974"/>
      <c r="BI53" s="975"/>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4"/>
      <c r="BF54" s="974"/>
      <c r="BG54" s="974"/>
      <c r="BH54" s="974"/>
      <c r="BI54" s="975"/>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4"/>
      <c r="BF55" s="974"/>
      <c r="BG55" s="974"/>
      <c r="BH55" s="974"/>
      <c r="BI55" s="975"/>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4"/>
      <c r="BF56" s="974"/>
      <c r="BG56" s="974"/>
      <c r="BH56" s="974"/>
      <c r="BI56" s="975"/>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4"/>
      <c r="BF57" s="974"/>
      <c r="BG57" s="974"/>
      <c r="BH57" s="974"/>
      <c r="BI57" s="975"/>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4"/>
      <c r="BF58" s="974"/>
      <c r="BG58" s="974"/>
      <c r="BH58" s="974"/>
      <c r="BI58" s="975"/>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4"/>
      <c r="BF59" s="974"/>
      <c r="BG59" s="974"/>
      <c r="BH59" s="974"/>
      <c r="BI59" s="975"/>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4"/>
      <c r="BF60" s="974"/>
      <c r="BG60" s="974"/>
      <c r="BH60" s="974"/>
      <c r="BI60" s="975"/>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4"/>
      <c r="BF61" s="974"/>
      <c r="BG61" s="974"/>
      <c r="BH61" s="974"/>
      <c r="BI61" s="975"/>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4"/>
      <c r="BF62" s="974"/>
      <c r="BG62" s="974"/>
      <c r="BH62" s="974"/>
      <c r="BI62" s="975"/>
      <c r="BJ62" s="1029" t="s">
        <v>415</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c r="A63" s="240" t="s">
        <v>397</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898</v>
      </c>
      <c r="AG63" s="959"/>
      <c r="AH63" s="959"/>
      <c r="AI63" s="959"/>
      <c r="AJ63" s="1024"/>
      <c r="AK63" s="1025"/>
      <c r="AL63" s="963"/>
      <c r="AM63" s="963"/>
      <c r="AN63" s="963"/>
      <c r="AO63" s="963"/>
      <c r="AP63" s="964">
        <v>14552</v>
      </c>
      <c r="AQ63" s="953"/>
      <c r="AR63" s="953"/>
      <c r="AS63" s="953"/>
      <c r="AT63" s="965"/>
      <c r="AU63" s="964">
        <v>7625</v>
      </c>
      <c r="AV63" s="953"/>
      <c r="AW63" s="953"/>
      <c r="AX63" s="953"/>
      <c r="AY63" s="965"/>
      <c r="AZ63" s="1019"/>
      <c r="BA63" s="1019"/>
      <c r="BB63" s="1019"/>
      <c r="BC63" s="1019"/>
      <c r="BD63" s="1019"/>
      <c r="BE63" s="960"/>
      <c r="BF63" s="960"/>
      <c r="BG63" s="960"/>
      <c r="BH63" s="960"/>
      <c r="BI63" s="961"/>
      <c r="BJ63" s="1020" t="s">
        <v>417</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c r="A66" s="997" t="s">
        <v>419</v>
      </c>
      <c r="B66" s="998"/>
      <c r="C66" s="998"/>
      <c r="D66" s="998"/>
      <c r="E66" s="998"/>
      <c r="F66" s="998"/>
      <c r="G66" s="998"/>
      <c r="H66" s="998"/>
      <c r="I66" s="998"/>
      <c r="J66" s="998"/>
      <c r="K66" s="998"/>
      <c r="L66" s="998"/>
      <c r="M66" s="998"/>
      <c r="N66" s="998"/>
      <c r="O66" s="998"/>
      <c r="P66" s="999"/>
      <c r="Q66" s="1003" t="s">
        <v>420</v>
      </c>
      <c r="R66" s="1004"/>
      <c r="S66" s="1004"/>
      <c r="T66" s="1004"/>
      <c r="U66" s="1005"/>
      <c r="V66" s="1003" t="s">
        <v>421</v>
      </c>
      <c r="W66" s="1004"/>
      <c r="X66" s="1004"/>
      <c r="Y66" s="1004"/>
      <c r="Z66" s="1005"/>
      <c r="AA66" s="1003" t="s">
        <v>422</v>
      </c>
      <c r="AB66" s="1004"/>
      <c r="AC66" s="1004"/>
      <c r="AD66" s="1004"/>
      <c r="AE66" s="1005"/>
      <c r="AF66" s="1009" t="s">
        <v>423</v>
      </c>
      <c r="AG66" s="1010"/>
      <c r="AH66" s="1010"/>
      <c r="AI66" s="1010"/>
      <c r="AJ66" s="1011"/>
      <c r="AK66" s="1003" t="s">
        <v>424</v>
      </c>
      <c r="AL66" s="998"/>
      <c r="AM66" s="998"/>
      <c r="AN66" s="998"/>
      <c r="AO66" s="999"/>
      <c r="AP66" s="1003" t="s">
        <v>425</v>
      </c>
      <c r="AQ66" s="1004"/>
      <c r="AR66" s="1004"/>
      <c r="AS66" s="1004"/>
      <c r="AT66" s="1005"/>
      <c r="AU66" s="1003" t="s">
        <v>426</v>
      </c>
      <c r="AV66" s="1004"/>
      <c r="AW66" s="1004"/>
      <c r="AX66" s="1004"/>
      <c r="AY66" s="1005"/>
      <c r="AZ66" s="1003" t="s">
        <v>385</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7" t="s">
        <v>588</v>
      </c>
      <c r="C68" s="988"/>
      <c r="D68" s="988"/>
      <c r="E68" s="988"/>
      <c r="F68" s="988"/>
      <c r="G68" s="988"/>
      <c r="H68" s="988"/>
      <c r="I68" s="988"/>
      <c r="J68" s="988"/>
      <c r="K68" s="988"/>
      <c r="L68" s="988"/>
      <c r="M68" s="988"/>
      <c r="N68" s="988"/>
      <c r="O68" s="988"/>
      <c r="P68" s="989"/>
      <c r="Q68" s="990">
        <v>2251</v>
      </c>
      <c r="R68" s="984"/>
      <c r="S68" s="984"/>
      <c r="T68" s="984"/>
      <c r="U68" s="984"/>
      <c r="V68" s="984">
        <v>2150</v>
      </c>
      <c r="W68" s="984"/>
      <c r="X68" s="984"/>
      <c r="Y68" s="984"/>
      <c r="Z68" s="984"/>
      <c r="AA68" s="984">
        <v>101</v>
      </c>
      <c r="AB68" s="984"/>
      <c r="AC68" s="984"/>
      <c r="AD68" s="984"/>
      <c r="AE68" s="984"/>
      <c r="AF68" s="984">
        <v>101</v>
      </c>
      <c r="AG68" s="984"/>
      <c r="AH68" s="984"/>
      <c r="AI68" s="984"/>
      <c r="AJ68" s="984"/>
      <c r="AK68" s="984">
        <v>22</v>
      </c>
      <c r="AL68" s="984"/>
      <c r="AM68" s="984"/>
      <c r="AN68" s="984"/>
      <c r="AO68" s="984"/>
      <c r="AP68" s="984">
        <v>463</v>
      </c>
      <c r="AQ68" s="984"/>
      <c r="AR68" s="984"/>
      <c r="AS68" s="984"/>
      <c r="AT68" s="984"/>
      <c r="AU68" s="984">
        <v>206</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6" t="s">
        <v>589</v>
      </c>
      <c r="C69" s="977"/>
      <c r="D69" s="977"/>
      <c r="E69" s="977"/>
      <c r="F69" s="977"/>
      <c r="G69" s="977"/>
      <c r="H69" s="977"/>
      <c r="I69" s="977"/>
      <c r="J69" s="977"/>
      <c r="K69" s="977"/>
      <c r="L69" s="977"/>
      <c r="M69" s="977"/>
      <c r="N69" s="977"/>
      <c r="O69" s="977"/>
      <c r="P69" s="978"/>
      <c r="Q69" s="979">
        <v>288</v>
      </c>
      <c r="R69" s="973"/>
      <c r="S69" s="973"/>
      <c r="T69" s="973"/>
      <c r="U69" s="973"/>
      <c r="V69" s="973">
        <v>263</v>
      </c>
      <c r="W69" s="973"/>
      <c r="X69" s="973"/>
      <c r="Y69" s="973"/>
      <c r="Z69" s="973"/>
      <c r="AA69" s="973">
        <v>25</v>
      </c>
      <c r="AB69" s="973"/>
      <c r="AC69" s="973"/>
      <c r="AD69" s="973"/>
      <c r="AE69" s="973"/>
      <c r="AF69" s="973">
        <v>25</v>
      </c>
      <c r="AG69" s="973"/>
      <c r="AH69" s="973"/>
      <c r="AI69" s="973"/>
      <c r="AJ69" s="973"/>
      <c r="AK69" s="973" t="s">
        <v>613</v>
      </c>
      <c r="AL69" s="973"/>
      <c r="AM69" s="973"/>
      <c r="AN69" s="973"/>
      <c r="AO69" s="973"/>
      <c r="AP69" s="973">
        <v>77</v>
      </c>
      <c r="AQ69" s="973"/>
      <c r="AR69" s="973"/>
      <c r="AS69" s="973"/>
      <c r="AT69" s="973"/>
      <c r="AU69" s="973">
        <v>31</v>
      </c>
      <c r="AV69" s="973"/>
      <c r="AW69" s="973"/>
      <c r="AX69" s="973"/>
      <c r="AY69" s="973"/>
      <c r="AZ69" s="974"/>
      <c r="BA69" s="974"/>
      <c r="BB69" s="974"/>
      <c r="BC69" s="974"/>
      <c r="BD69" s="975"/>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6" t="s">
        <v>590</v>
      </c>
      <c r="C70" s="977"/>
      <c r="D70" s="977"/>
      <c r="E70" s="977"/>
      <c r="F70" s="977"/>
      <c r="G70" s="977"/>
      <c r="H70" s="977"/>
      <c r="I70" s="977"/>
      <c r="J70" s="977"/>
      <c r="K70" s="977"/>
      <c r="L70" s="977"/>
      <c r="M70" s="977"/>
      <c r="N70" s="977"/>
      <c r="O70" s="977"/>
      <c r="P70" s="978"/>
      <c r="Q70" s="979">
        <v>3401</v>
      </c>
      <c r="R70" s="973"/>
      <c r="S70" s="973"/>
      <c r="T70" s="973"/>
      <c r="U70" s="973"/>
      <c r="V70" s="973">
        <v>2963</v>
      </c>
      <c r="W70" s="973"/>
      <c r="X70" s="973"/>
      <c r="Y70" s="973"/>
      <c r="Z70" s="973"/>
      <c r="AA70" s="973">
        <v>437</v>
      </c>
      <c r="AB70" s="973"/>
      <c r="AC70" s="973"/>
      <c r="AD70" s="973"/>
      <c r="AE70" s="973"/>
      <c r="AF70" s="973">
        <v>5865</v>
      </c>
      <c r="AG70" s="973"/>
      <c r="AH70" s="973"/>
      <c r="AI70" s="973"/>
      <c r="AJ70" s="973"/>
      <c r="AK70" s="973">
        <v>47</v>
      </c>
      <c r="AL70" s="973"/>
      <c r="AM70" s="973"/>
      <c r="AN70" s="973"/>
      <c r="AO70" s="973"/>
      <c r="AP70" s="973">
        <v>2925</v>
      </c>
      <c r="AQ70" s="973"/>
      <c r="AR70" s="973"/>
      <c r="AS70" s="973"/>
      <c r="AT70" s="973"/>
      <c r="AU70" s="973" t="s">
        <v>606</v>
      </c>
      <c r="AV70" s="973"/>
      <c r="AW70" s="973"/>
      <c r="AX70" s="973"/>
      <c r="AY70" s="973"/>
      <c r="AZ70" s="974" t="s">
        <v>616</v>
      </c>
      <c r="BA70" s="974"/>
      <c r="BB70" s="974"/>
      <c r="BC70" s="974"/>
      <c r="BD70" s="975"/>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6" t="s">
        <v>591</v>
      </c>
      <c r="C71" s="977"/>
      <c r="D71" s="977"/>
      <c r="E71" s="977"/>
      <c r="F71" s="977"/>
      <c r="G71" s="977"/>
      <c r="H71" s="977"/>
      <c r="I71" s="977"/>
      <c r="J71" s="977"/>
      <c r="K71" s="977"/>
      <c r="L71" s="977"/>
      <c r="M71" s="977"/>
      <c r="N71" s="977"/>
      <c r="O71" s="977"/>
      <c r="P71" s="978"/>
      <c r="Q71" s="979">
        <v>15</v>
      </c>
      <c r="R71" s="973"/>
      <c r="S71" s="973"/>
      <c r="T71" s="973"/>
      <c r="U71" s="973"/>
      <c r="V71" s="973">
        <v>14</v>
      </c>
      <c r="W71" s="973"/>
      <c r="X71" s="973"/>
      <c r="Y71" s="973"/>
      <c r="Z71" s="973"/>
      <c r="AA71" s="973">
        <v>1</v>
      </c>
      <c r="AB71" s="973"/>
      <c r="AC71" s="973"/>
      <c r="AD71" s="973"/>
      <c r="AE71" s="973"/>
      <c r="AF71" s="973">
        <v>7</v>
      </c>
      <c r="AG71" s="973"/>
      <c r="AH71" s="973"/>
      <c r="AI71" s="973"/>
      <c r="AJ71" s="973"/>
      <c r="AK71" s="973">
        <v>7</v>
      </c>
      <c r="AL71" s="973"/>
      <c r="AM71" s="973"/>
      <c r="AN71" s="973"/>
      <c r="AO71" s="973"/>
      <c r="AP71" s="973">
        <v>126</v>
      </c>
      <c r="AQ71" s="973"/>
      <c r="AR71" s="973"/>
      <c r="AS71" s="973"/>
      <c r="AT71" s="973"/>
      <c r="AU71" s="973">
        <v>3</v>
      </c>
      <c r="AV71" s="973"/>
      <c r="AW71" s="973"/>
      <c r="AX71" s="973"/>
      <c r="AY71" s="973"/>
      <c r="AZ71" s="974" t="s">
        <v>616</v>
      </c>
      <c r="BA71" s="974"/>
      <c r="BB71" s="974"/>
      <c r="BC71" s="974"/>
      <c r="BD71" s="975"/>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6" t="s">
        <v>592</v>
      </c>
      <c r="C72" s="977"/>
      <c r="D72" s="977"/>
      <c r="E72" s="977"/>
      <c r="F72" s="977"/>
      <c r="G72" s="977"/>
      <c r="H72" s="977"/>
      <c r="I72" s="977"/>
      <c r="J72" s="977"/>
      <c r="K72" s="977"/>
      <c r="L72" s="977"/>
      <c r="M72" s="977"/>
      <c r="N72" s="977"/>
      <c r="O72" s="977"/>
      <c r="P72" s="978"/>
      <c r="Q72" s="979">
        <v>596</v>
      </c>
      <c r="R72" s="973"/>
      <c r="S72" s="973"/>
      <c r="T72" s="973"/>
      <c r="U72" s="973"/>
      <c r="V72" s="973">
        <v>587</v>
      </c>
      <c r="W72" s="973"/>
      <c r="X72" s="973"/>
      <c r="Y72" s="973"/>
      <c r="Z72" s="973"/>
      <c r="AA72" s="973">
        <v>9</v>
      </c>
      <c r="AB72" s="973"/>
      <c r="AC72" s="973"/>
      <c r="AD72" s="973"/>
      <c r="AE72" s="973"/>
      <c r="AF72" s="973">
        <v>9</v>
      </c>
      <c r="AG72" s="973"/>
      <c r="AH72" s="973"/>
      <c r="AI72" s="973"/>
      <c r="AJ72" s="973"/>
      <c r="AK72" s="973">
        <v>11</v>
      </c>
      <c r="AL72" s="973"/>
      <c r="AM72" s="973"/>
      <c r="AN72" s="973"/>
      <c r="AO72" s="973"/>
      <c r="AP72" s="973">
        <v>349</v>
      </c>
      <c r="AQ72" s="973"/>
      <c r="AR72" s="973"/>
      <c r="AS72" s="973"/>
      <c r="AT72" s="973"/>
      <c r="AU72" s="973">
        <v>101</v>
      </c>
      <c r="AV72" s="973"/>
      <c r="AW72" s="973"/>
      <c r="AX72" s="973"/>
      <c r="AY72" s="973"/>
      <c r="AZ72" s="974"/>
      <c r="BA72" s="974"/>
      <c r="BB72" s="974"/>
      <c r="BC72" s="974"/>
      <c r="BD72" s="975"/>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6" t="s">
        <v>593</v>
      </c>
      <c r="C73" s="977"/>
      <c r="D73" s="977"/>
      <c r="E73" s="977"/>
      <c r="F73" s="977"/>
      <c r="G73" s="977"/>
      <c r="H73" s="977"/>
      <c r="I73" s="977"/>
      <c r="J73" s="977"/>
      <c r="K73" s="977"/>
      <c r="L73" s="977"/>
      <c r="M73" s="977"/>
      <c r="N73" s="977"/>
      <c r="O73" s="977"/>
      <c r="P73" s="978"/>
      <c r="Q73" s="979">
        <v>401</v>
      </c>
      <c r="R73" s="973"/>
      <c r="S73" s="973"/>
      <c r="T73" s="973"/>
      <c r="U73" s="973"/>
      <c r="V73" s="973">
        <v>337</v>
      </c>
      <c r="W73" s="973"/>
      <c r="X73" s="973"/>
      <c r="Y73" s="973"/>
      <c r="Z73" s="973"/>
      <c r="AA73" s="973">
        <v>64</v>
      </c>
      <c r="AB73" s="973"/>
      <c r="AC73" s="973"/>
      <c r="AD73" s="973"/>
      <c r="AE73" s="973"/>
      <c r="AF73" s="973">
        <v>64</v>
      </c>
      <c r="AG73" s="973"/>
      <c r="AH73" s="973"/>
      <c r="AI73" s="973"/>
      <c r="AJ73" s="973"/>
      <c r="AK73" s="973" t="s">
        <v>613</v>
      </c>
      <c r="AL73" s="973"/>
      <c r="AM73" s="973"/>
      <c r="AN73" s="973"/>
      <c r="AO73" s="973"/>
      <c r="AP73" s="973" t="s">
        <v>606</v>
      </c>
      <c r="AQ73" s="973"/>
      <c r="AR73" s="973"/>
      <c r="AS73" s="973"/>
      <c r="AT73" s="973"/>
      <c r="AU73" s="973" t="s">
        <v>606</v>
      </c>
      <c r="AV73" s="973"/>
      <c r="AW73" s="973"/>
      <c r="AX73" s="973"/>
      <c r="AY73" s="973"/>
      <c r="AZ73" s="974"/>
      <c r="BA73" s="974"/>
      <c r="BB73" s="974"/>
      <c r="BC73" s="974"/>
      <c r="BD73" s="975"/>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6" t="s">
        <v>594</v>
      </c>
      <c r="C74" s="977"/>
      <c r="D74" s="977"/>
      <c r="E74" s="977"/>
      <c r="F74" s="977"/>
      <c r="G74" s="977"/>
      <c r="H74" s="977"/>
      <c r="I74" s="977"/>
      <c r="J74" s="977"/>
      <c r="K74" s="977"/>
      <c r="L74" s="977"/>
      <c r="M74" s="977"/>
      <c r="N74" s="977"/>
      <c r="O74" s="977"/>
      <c r="P74" s="978"/>
      <c r="Q74" s="979">
        <v>3230</v>
      </c>
      <c r="R74" s="973"/>
      <c r="S74" s="973"/>
      <c r="T74" s="973"/>
      <c r="U74" s="973"/>
      <c r="V74" s="973">
        <v>3168</v>
      </c>
      <c r="W74" s="973"/>
      <c r="X74" s="973"/>
      <c r="Y74" s="973"/>
      <c r="Z74" s="973"/>
      <c r="AA74" s="973">
        <v>62</v>
      </c>
      <c r="AB74" s="973"/>
      <c r="AC74" s="973"/>
      <c r="AD74" s="973"/>
      <c r="AE74" s="973"/>
      <c r="AF74" s="973">
        <v>62</v>
      </c>
      <c r="AG74" s="973"/>
      <c r="AH74" s="973"/>
      <c r="AI74" s="973"/>
      <c r="AJ74" s="973"/>
      <c r="AK74" s="973">
        <v>98</v>
      </c>
      <c r="AL74" s="973"/>
      <c r="AM74" s="973"/>
      <c r="AN74" s="973"/>
      <c r="AO74" s="973"/>
      <c r="AP74" s="973">
        <v>621</v>
      </c>
      <c r="AQ74" s="973"/>
      <c r="AR74" s="973"/>
      <c r="AS74" s="973"/>
      <c r="AT74" s="973"/>
      <c r="AU74" s="973" t="s">
        <v>606</v>
      </c>
      <c r="AV74" s="973"/>
      <c r="AW74" s="973"/>
      <c r="AX74" s="973"/>
      <c r="AY74" s="973"/>
      <c r="AZ74" s="974"/>
      <c r="BA74" s="974"/>
      <c r="BB74" s="974"/>
      <c r="BC74" s="974"/>
      <c r="BD74" s="975"/>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6" t="s">
        <v>595</v>
      </c>
      <c r="C75" s="977"/>
      <c r="D75" s="977"/>
      <c r="E75" s="977"/>
      <c r="F75" s="977"/>
      <c r="G75" s="977"/>
      <c r="H75" s="977"/>
      <c r="I75" s="977"/>
      <c r="J75" s="977"/>
      <c r="K75" s="977"/>
      <c r="L75" s="977"/>
      <c r="M75" s="977"/>
      <c r="N75" s="977"/>
      <c r="O75" s="977"/>
      <c r="P75" s="978"/>
      <c r="Q75" s="980">
        <v>12522</v>
      </c>
      <c r="R75" s="981"/>
      <c r="S75" s="981"/>
      <c r="T75" s="981"/>
      <c r="U75" s="982"/>
      <c r="V75" s="983">
        <v>10965</v>
      </c>
      <c r="W75" s="981"/>
      <c r="X75" s="981"/>
      <c r="Y75" s="981"/>
      <c r="Z75" s="982"/>
      <c r="AA75" s="983">
        <v>1557</v>
      </c>
      <c r="AB75" s="981"/>
      <c r="AC75" s="981"/>
      <c r="AD75" s="981"/>
      <c r="AE75" s="982"/>
      <c r="AF75" s="983">
        <v>8274</v>
      </c>
      <c r="AG75" s="981"/>
      <c r="AH75" s="981"/>
      <c r="AI75" s="981"/>
      <c r="AJ75" s="982"/>
      <c r="AK75" s="983">
        <v>1552</v>
      </c>
      <c r="AL75" s="981"/>
      <c r="AM75" s="981"/>
      <c r="AN75" s="981"/>
      <c r="AO75" s="982"/>
      <c r="AP75" s="983">
        <v>7772</v>
      </c>
      <c r="AQ75" s="981"/>
      <c r="AR75" s="981"/>
      <c r="AS75" s="981"/>
      <c r="AT75" s="982"/>
      <c r="AU75" s="983" t="s">
        <v>606</v>
      </c>
      <c r="AV75" s="981"/>
      <c r="AW75" s="981"/>
      <c r="AX75" s="981"/>
      <c r="AY75" s="982"/>
      <c r="AZ75" s="974" t="s">
        <v>616</v>
      </c>
      <c r="BA75" s="974"/>
      <c r="BB75" s="974"/>
      <c r="BC75" s="974"/>
      <c r="BD75" s="975"/>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6" t="s">
        <v>596</v>
      </c>
      <c r="C76" s="977"/>
      <c r="D76" s="977"/>
      <c r="E76" s="977"/>
      <c r="F76" s="977"/>
      <c r="G76" s="977"/>
      <c r="H76" s="977"/>
      <c r="I76" s="977"/>
      <c r="J76" s="977"/>
      <c r="K76" s="977"/>
      <c r="L76" s="977"/>
      <c r="M76" s="977"/>
      <c r="N76" s="977"/>
      <c r="O76" s="977"/>
      <c r="P76" s="978"/>
      <c r="Q76" s="980">
        <v>88</v>
      </c>
      <c r="R76" s="981"/>
      <c r="S76" s="981"/>
      <c r="T76" s="981"/>
      <c r="U76" s="982"/>
      <c r="V76" s="983">
        <v>86</v>
      </c>
      <c r="W76" s="981"/>
      <c r="X76" s="981"/>
      <c r="Y76" s="981"/>
      <c r="Z76" s="982"/>
      <c r="AA76" s="983">
        <v>3</v>
      </c>
      <c r="AB76" s="981"/>
      <c r="AC76" s="981"/>
      <c r="AD76" s="981"/>
      <c r="AE76" s="982"/>
      <c r="AF76" s="983">
        <v>3</v>
      </c>
      <c r="AG76" s="981"/>
      <c r="AH76" s="981"/>
      <c r="AI76" s="981"/>
      <c r="AJ76" s="982"/>
      <c r="AK76" s="983" t="s">
        <v>614</v>
      </c>
      <c r="AL76" s="981"/>
      <c r="AM76" s="981"/>
      <c r="AN76" s="981"/>
      <c r="AO76" s="982"/>
      <c r="AP76" s="983" t="s">
        <v>527</v>
      </c>
      <c r="AQ76" s="981"/>
      <c r="AR76" s="981"/>
      <c r="AS76" s="981"/>
      <c r="AT76" s="982"/>
      <c r="AU76" s="983" t="s">
        <v>527</v>
      </c>
      <c r="AV76" s="981"/>
      <c r="AW76" s="981"/>
      <c r="AX76" s="981"/>
      <c r="AY76" s="982"/>
      <c r="AZ76" s="974"/>
      <c r="BA76" s="974"/>
      <c r="BB76" s="974"/>
      <c r="BC76" s="974"/>
      <c r="BD76" s="975"/>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6" t="s">
        <v>597</v>
      </c>
      <c r="C77" s="977"/>
      <c r="D77" s="977"/>
      <c r="E77" s="977"/>
      <c r="F77" s="977"/>
      <c r="G77" s="977"/>
      <c r="H77" s="977"/>
      <c r="I77" s="977"/>
      <c r="J77" s="977"/>
      <c r="K77" s="977"/>
      <c r="L77" s="977"/>
      <c r="M77" s="977"/>
      <c r="N77" s="977"/>
      <c r="O77" s="977"/>
      <c r="P77" s="978"/>
      <c r="Q77" s="980">
        <v>7567</v>
      </c>
      <c r="R77" s="981"/>
      <c r="S77" s="981"/>
      <c r="T77" s="981"/>
      <c r="U77" s="982"/>
      <c r="V77" s="983">
        <v>7557</v>
      </c>
      <c r="W77" s="981"/>
      <c r="X77" s="981"/>
      <c r="Y77" s="981"/>
      <c r="Z77" s="982"/>
      <c r="AA77" s="983">
        <v>10</v>
      </c>
      <c r="AB77" s="981"/>
      <c r="AC77" s="981"/>
      <c r="AD77" s="981"/>
      <c r="AE77" s="982"/>
      <c r="AF77" s="983">
        <v>10</v>
      </c>
      <c r="AG77" s="981"/>
      <c r="AH77" s="981"/>
      <c r="AI77" s="981"/>
      <c r="AJ77" s="982"/>
      <c r="AK77" s="983" t="s">
        <v>613</v>
      </c>
      <c r="AL77" s="981"/>
      <c r="AM77" s="981"/>
      <c r="AN77" s="981"/>
      <c r="AO77" s="982"/>
      <c r="AP77" s="983" t="s">
        <v>527</v>
      </c>
      <c r="AQ77" s="981"/>
      <c r="AR77" s="981"/>
      <c r="AS77" s="981"/>
      <c r="AT77" s="982"/>
      <c r="AU77" s="983" t="s">
        <v>527</v>
      </c>
      <c r="AV77" s="981"/>
      <c r="AW77" s="981"/>
      <c r="AX77" s="981"/>
      <c r="AY77" s="982"/>
      <c r="AZ77" s="974"/>
      <c r="BA77" s="974"/>
      <c r="BB77" s="974"/>
      <c r="BC77" s="974"/>
      <c r="BD77" s="975"/>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6" t="s">
        <v>598</v>
      </c>
      <c r="C78" s="977"/>
      <c r="D78" s="977"/>
      <c r="E78" s="977"/>
      <c r="F78" s="977"/>
      <c r="G78" s="977"/>
      <c r="H78" s="977"/>
      <c r="I78" s="977"/>
      <c r="J78" s="977"/>
      <c r="K78" s="977"/>
      <c r="L78" s="977"/>
      <c r="M78" s="977"/>
      <c r="N78" s="977"/>
      <c r="O78" s="977"/>
      <c r="P78" s="978"/>
      <c r="Q78" s="979">
        <v>74</v>
      </c>
      <c r="R78" s="973"/>
      <c r="S78" s="973"/>
      <c r="T78" s="973"/>
      <c r="U78" s="973"/>
      <c r="V78" s="973">
        <v>74</v>
      </c>
      <c r="W78" s="973"/>
      <c r="X78" s="973"/>
      <c r="Y78" s="973"/>
      <c r="Z78" s="973"/>
      <c r="AA78" s="973">
        <v>0</v>
      </c>
      <c r="AB78" s="973"/>
      <c r="AC78" s="973"/>
      <c r="AD78" s="973"/>
      <c r="AE78" s="973"/>
      <c r="AF78" s="973">
        <v>0</v>
      </c>
      <c r="AG78" s="973"/>
      <c r="AH78" s="973"/>
      <c r="AI78" s="973"/>
      <c r="AJ78" s="973"/>
      <c r="AK78" s="973" t="s">
        <v>613</v>
      </c>
      <c r="AL78" s="973"/>
      <c r="AM78" s="973"/>
      <c r="AN78" s="973"/>
      <c r="AO78" s="973"/>
      <c r="AP78" s="973" t="s">
        <v>527</v>
      </c>
      <c r="AQ78" s="973"/>
      <c r="AR78" s="973"/>
      <c r="AS78" s="973"/>
      <c r="AT78" s="973"/>
      <c r="AU78" s="973" t="s">
        <v>527</v>
      </c>
      <c r="AV78" s="973"/>
      <c r="AW78" s="973"/>
      <c r="AX78" s="973"/>
      <c r="AY78" s="973"/>
      <c r="AZ78" s="974"/>
      <c r="BA78" s="974"/>
      <c r="BB78" s="974"/>
      <c r="BC78" s="974"/>
      <c r="BD78" s="975"/>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6" t="s">
        <v>599</v>
      </c>
      <c r="C79" s="977"/>
      <c r="D79" s="977"/>
      <c r="E79" s="977"/>
      <c r="F79" s="977"/>
      <c r="G79" s="977"/>
      <c r="H79" s="977"/>
      <c r="I79" s="977"/>
      <c r="J79" s="977"/>
      <c r="K79" s="977"/>
      <c r="L79" s="977"/>
      <c r="M79" s="977"/>
      <c r="N79" s="977"/>
      <c r="O79" s="977"/>
      <c r="P79" s="978"/>
      <c r="Q79" s="979">
        <v>495</v>
      </c>
      <c r="R79" s="973"/>
      <c r="S79" s="973"/>
      <c r="T79" s="973"/>
      <c r="U79" s="973"/>
      <c r="V79" s="973">
        <v>493</v>
      </c>
      <c r="W79" s="973"/>
      <c r="X79" s="973"/>
      <c r="Y79" s="973"/>
      <c r="Z79" s="973"/>
      <c r="AA79" s="973">
        <v>1</v>
      </c>
      <c r="AB79" s="973"/>
      <c r="AC79" s="973"/>
      <c r="AD79" s="973"/>
      <c r="AE79" s="973"/>
      <c r="AF79" s="973">
        <v>1</v>
      </c>
      <c r="AG79" s="973"/>
      <c r="AH79" s="973"/>
      <c r="AI79" s="973"/>
      <c r="AJ79" s="973"/>
      <c r="AK79" s="973">
        <v>298</v>
      </c>
      <c r="AL79" s="973"/>
      <c r="AM79" s="973"/>
      <c r="AN79" s="973"/>
      <c r="AO79" s="973"/>
      <c r="AP79" s="973" t="s">
        <v>527</v>
      </c>
      <c r="AQ79" s="973"/>
      <c r="AR79" s="973"/>
      <c r="AS79" s="973"/>
      <c r="AT79" s="973"/>
      <c r="AU79" s="973" t="s">
        <v>527</v>
      </c>
      <c r="AV79" s="973"/>
      <c r="AW79" s="973"/>
      <c r="AX79" s="973"/>
      <c r="AY79" s="973"/>
      <c r="AZ79" s="974"/>
      <c r="BA79" s="974"/>
      <c r="BB79" s="974"/>
      <c r="BC79" s="974"/>
      <c r="BD79" s="975"/>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6" t="s">
        <v>600</v>
      </c>
      <c r="C80" s="977"/>
      <c r="D80" s="977"/>
      <c r="E80" s="977"/>
      <c r="F80" s="977"/>
      <c r="G80" s="977"/>
      <c r="H80" s="977"/>
      <c r="I80" s="977"/>
      <c r="J80" s="977"/>
      <c r="K80" s="977"/>
      <c r="L80" s="977"/>
      <c r="M80" s="977"/>
      <c r="N80" s="977"/>
      <c r="O80" s="977"/>
      <c r="P80" s="978"/>
      <c r="Q80" s="979">
        <v>68</v>
      </c>
      <c r="R80" s="973"/>
      <c r="S80" s="973"/>
      <c r="T80" s="973"/>
      <c r="U80" s="973"/>
      <c r="V80" s="973">
        <v>68</v>
      </c>
      <c r="W80" s="973"/>
      <c r="X80" s="973"/>
      <c r="Y80" s="973"/>
      <c r="Z80" s="973"/>
      <c r="AA80" s="973">
        <v>0</v>
      </c>
      <c r="AB80" s="973"/>
      <c r="AC80" s="973"/>
      <c r="AD80" s="973"/>
      <c r="AE80" s="973"/>
      <c r="AF80" s="973">
        <v>0</v>
      </c>
      <c r="AG80" s="973"/>
      <c r="AH80" s="973"/>
      <c r="AI80" s="973"/>
      <c r="AJ80" s="973"/>
      <c r="AK80" s="973" t="s">
        <v>615</v>
      </c>
      <c r="AL80" s="973"/>
      <c r="AM80" s="973"/>
      <c r="AN80" s="973"/>
      <c r="AO80" s="973"/>
      <c r="AP80" s="973" t="s">
        <v>527</v>
      </c>
      <c r="AQ80" s="973"/>
      <c r="AR80" s="973"/>
      <c r="AS80" s="973"/>
      <c r="AT80" s="973"/>
      <c r="AU80" s="973" t="s">
        <v>527</v>
      </c>
      <c r="AV80" s="973"/>
      <c r="AW80" s="973"/>
      <c r="AX80" s="973"/>
      <c r="AY80" s="973"/>
      <c r="AZ80" s="974"/>
      <c r="BA80" s="974"/>
      <c r="BB80" s="974"/>
      <c r="BC80" s="974"/>
      <c r="BD80" s="975"/>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6" t="s">
        <v>601</v>
      </c>
      <c r="C81" s="977"/>
      <c r="D81" s="977"/>
      <c r="E81" s="977"/>
      <c r="F81" s="977"/>
      <c r="G81" s="977"/>
      <c r="H81" s="977"/>
      <c r="I81" s="977"/>
      <c r="J81" s="977"/>
      <c r="K81" s="977"/>
      <c r="L81" s="977"/>
      <c r="M81" s="977"/>
      <c r="N81" s="977"/>
      <c r="O81" s="977"/>
      <c r="P81" s="978"/>
      <c r="Q81" s="979">
        <v>284</v>
      </c>
      <c r="R81" s="973"/>
      <c r="S81" s="973"/>
      <c r="T81" s="973"/>
      <c r="U81" s="973"/>
      <c r="V81" s="973">
        <v>202</v>
      </c>
      <c r="W81" s="973"/>
      <c r="X81" s="973"/>
      <c r="Y81" s="973"/>
      <c r="Z81" s="973"/>
      <c r="AA81" s="973">
        <v>82</v>
      </c>
      <c r="AB81" s="973"/>
      <c r="AC81" s="973"/>
      <c r="AD81" s="973"/>
      <c r="AE81" s="973"/>
      <c r="AF81" s="973">
        <v>82</v>
      </c>
      <c r="AG81" s="973"/>
      <c r="AH81" s="973"/>
      <c r="AI81" s="973"/>
      <c r="AJ81" s="973"/>
      <c r="AK81" s="973" t="s">
        <v>613</v>
      </c>
      <c r="AL81" s="973"/>
      <c r="AM81" s="973"/>
      <c r="AN81" s="973"/>
      <c r="AO81" s="973"/>
      <c r="AP81" s="973" t="s">
        <v>527</v>
      </c>
      <c r="AQ81" s="973"/>
      <c r="AR81" s="973"/>
      <c r="AS81" s="973"/>
      <c r="AT81" s="973"/>
      <c r="AU81" s="973" t="s">
        <v>527</v>
      </c>
      <c r="AV81" s="973"/>
      <c r="AW81" s="973"/>
      <c r="AX81" s="973"/>
      <c r="AY81" s="973"/>
      <c r="AZ81" s="974"/>
      <c r="BA81" s="974"/>
      <c r="BB81" s="974"/>
      <c r="BC81" s="974"/>
      <c r="BD81" s="975"/>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6" t="s">
        <v>602</v>
      </c>
      <c r="C82" s="977"/>
      <c r="D82" s="977"/>
      <c r="E82" s="977"/>
      <c r="F82" s="977"/>
      <c r="G82" s="977"/>
      <c r="H82" s="977"/>
      <c r="I82" s="977"/>
      <c r="J82" s="977"/>
      <c r="K82" s="977"/>
      <c r="L82" s="977"/>
      <c r="M82" s="977"/>
      <c r="N82" s="977"/>
      <c r="O82" s="977"/>
      <c r="P82" s="978"/>
      <c r="Q82" s="979">
        <v>28</v>
      </c>
      <c r="R82" s="973"/>
      <c r="S82" s="973"/>
      <c r="T82" s="973"/>
      <c r="U82" s="973"/>
      <c r="V82" s="973">
        <v>28</v>
      </c>
      <c r="W82" s="973"/>
      <c r="X82" s="973"/>
      <c r="Y82" s="973"/>
      <c r="Z82" s="973"/>
      <c r="AA82" s="973">
        <v>0</v>
      </c>
      <c r="AB82" s="973"/>
      <c r="AC82" s="973"/>
      <c r="AD82" s="973"/>
      <c r="AE82" s="973"/>
      <c r="AF82" s="973">
        <v>0</v>
      </c>
      <c r="AG82" s="973"/>
      <c r="AH82" s="973"/>
      <c r="AI82" s="973"/>
      <c r="AJ82" s="973"/>
      <c r="AK82" s="973">
        <v>27</v>
      </c>
      <c r="AL82" s="973"/>
      <c r="AM82" s="973"/>
      <c r="AN82" s="973"/>
      <c r="AO82" s="973"/>
      <c r="AP82" s="973" t="s">
        <v>527</v>
      </c>
      <c r="AQ82" s="973"/>
      <c r="AR82" s="973"/>
      <c r="AS82" s="973"/>
      <c r="AT82" s="973"/>
      <c r="AU82" s="973" t="s">
        <v>527</v>
      </c>
      <c r="AV82" s="973"/>
      <c r="AW82" s="973"/>
      <c r="AX82" s="973"/>
      <c r="AY82" s="973"/>
      <c r="AZ82" s="974"/>
      <c r="BA82" s="974"/>
      <c r="BB82" s="974"/>
      <c r="BC82" s="974"/>
      <c r="BD82" s="975"/>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6" t="s">
        <v>603</v>
      </c>
      <c r="C83" s="977"/>
      <c r="D83" s="977"/>
      <c r="E83" s="977"/>
      <c r="F83" s="977"/>
      <c r="G83" s="977"/>
      <c r="H83" s="977"/>
      <c r="I83" s="977"/>
      <c r="J83" s="977"/>
      <c r="K83" s="977"/>
      <c r="L83" s="977"/>
      <c r="M83" s="977"/>
      <c r="N83" s="977"/>
      <c r="O83" s="977"/>
      <c r="P83" s="978"/>
      <c r="Q83" s="979">
        <v>6200</v>
      </c>
      <c r="R83" s="973"/>
      <c r="S83" s="973"/>
      <c r="T83" s="973"/>
      <c r="U83" s="973"/>
      <c r="V83" s="973">
        <v>5968</v>
      </c>
      <c r="W83" s="973"/>
      <c r="X83" s="973"/>
      <c r="Y83" s="973"/>
      <c r="Z83" s="973"/>
      <c r="AA83" s="973">
        <v>232</v>
      </c>
      <c r="AB83" s="973"/>
      <c r="AC83" s="973"/>
      <c r="AD83" s="973"/>
      <c r="AE83" s="973"/>
      <c r="AF83" s="973">
        <v>232</v>
      </c>
      <c r="AG83" s="973"/>
      <c r="AH83" s="973"/>
      <c r="AI83" s="973"/>
      <c r="AJ83" s="973"/>
      <c r="AK83" s="973" t="s">
        <v>613</v>
      </c>
      <c r="AL83" s="973"/>
      <c r="AM83" s="973"/>
      <c r="AN83" s="973"/>
      <c r="AO83" s="973"/>
      <c r="AP83" s="973" t="s">
        <v>527</v>
      </c>
      <c r="AQ83" s="973"/>
      <c r="AR83" s="973"/>
      <c r="AS83" s="973"/>
      <c r="AT83" s="973"/>
      <c r="AU83" s="973" t="s">
        <v>527</v>
      </c>
      <c r="AV83" s="973"/>
      <c r="AW83" s="973"/>
      <c r="AX83" s="973"/>
      <c r="AY83" s="973"/>
      <c r="AZ83" s="974"/>
      <c r="BA83" s="974"/>
      <c r="BB83" s="974"/>
      <c r="BC83" s="974"/>
      <c r="BD83" s="975"/>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6" t="s">
        <v>604</v>
      </c>
      <c r="C84" s="977"/>
      <c r="D84" s="977"/>
      <c r="E84" s="977"/>
      <c r="F84" s="977"/>
      <c r="G84" s="977"/>
      <c r="H84" s="977"/>
      <c r="I84" s="977"/>
      <c r="J84" s="977"/>
      <c r="K84" s="977"/>
      <c r="L84" s="977"/>
      <c r="M84" s="977"/>
      <c r="N84" s="977"/>
      <c r="O84" s="977"/>
      <c r="P84" s="978"/>
      <c r="Q84" s="979">
        <v>217</v>
      </c>
      <c r="R84" s="973"/>
      <c r="S84" s="973"/>
      <c r="T84" s="973"/>
      <c r="U84" s="973"/>
      <c r="V84" s="973">
        <v>191</v>
      </c>
      <c r="W84" s="973"/>
      <c r="X84" s="973"/>
      <c r="Y84" s="973"/>
      <c r="Z84" s="973"/>
      <c r="AA84" s="973">
        <v>25</v>
      </c>
      <c r="AB84" s="973"/>
      <c r="AC84" s="973"/>
      <c r="AD84" s="973"/>
      <c r="AE84" s="973"/>
      <c r="AF84" s="973">
        <v>25</v>
      </c>
      <c r="AG84" s="973"/>
      <c r="AH84" s="973"/>
      <c r="AI84" s="973"/>
      <c r="AJ84" s="973"/>
      <c r="AK84" s="973" t="s">
        <v>613</v>
      </c>
      <c r="AL84" s="973"/>
      <c r="AM84" s="973"/>
      <c r="AN84" s="973"/>
      <c r="AO84" s="973"/>
      <c r="AP84" s="973" t="s">
        <v>527</v>
      </c>
      <c r="AQ84" s="973"/>
      <c r="AR84" s="973"/>
      <c r="AS84" s="973"/>
      <c r="AT84" s="973"/>
      <c r="AU84" s="973" t="s">
        <v>527</v>
      </c>
      <c r="AV84" s="973"/>
      <c r="AW84" s="973"/>
      <c r="AX84" s="973"/>
      <c r="AY84" s="973"/>
      <c r="AZ84" s="974"/>
      <c r="BA84" s="974"/>
      <c r="BB84" s="974"/>
      <c r="BC84" s="974"/>
      <c r="BD84" s="975"/>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6" t="s">
        <v>605</v>
      </c>
      <c r="C85" s="977"/>
      <c r="D85" s="977"/>
      <c r="E85" s="977"/>
      <c r="F85" s="977"/>
      <c r="G85" s="977"/>
      <c r="H85" s="977"/>
      <c r="I85" s="977"/>
      <c r="J85" s="977"/>
      <c r="K85" s="977"/>
      <c r="L85" s="977"/>
      <c r="M85" s="977"/>
      <c r="N85" s="977"/>
      <c r="O85" s="977"/>
      <c r="P85" s="978"/>
      <c r="Q85" s="979">
        <v>823874</v>
      </c>
      <c r="R85" s="973"/>
      <c r="S85" s="973"/>
      <c r="T85" s="973"/>
      <c r="U85" s="973"/>
      <c r="V85" s="973">
        <v>808406</v>
      </c>
      <c r="W85" s="973"/>
      <c r="X85" s="973"/>
      <c r="Y85" s="973"/>
      <c r="Z85" s="973"/>
      <c r="AA85" s="973">
        <v>15468</v>
      </c>
      <c r="AB85" s="973"/>
      <c r="AC85" s="973"/>
      <c r="AD85" s="973"/>
      <c r="AE85" s="973"/>
      <c r="AF85" s="973">
        <v>15468</v>
      </c>
      <c r="AG85" s="973"/>
      <c r="AH85" s="973"/>
      <c r="AI85" s="973"/>
      <c r="AJ85" s="973"/>
      <c r="AK85" s="973" t="s">
        <v>613</v>
      </c>
      <c r="AL85" s="973"/>
      <c r="AM85" s="973"/>
      <c r="AN85" s="973"/>
      <c r="AO85" s="973"/>
      <c r="AP85" s="973" t="s">
        <v>527</v>
      </c>
      <c r="AQ85" s="973"/>
      <c r="AR85" s="973"/>
      <c r="AS85" s="973"/>
      <c r="AT85" s="973"/>
      <c r="AU85" s="973" t="s">
        <v>527</v>
      </c>
      <c r="AV85" s="973"/>
      <c r="AW85" s="973"/>
      <c r="AX85" s="973"/>
      <c r="AY85" s="973"/>
      <c r="AZ85" s="974"/>
      <c r="BA85" s="974"/>
      <c r="BB85" s="974"/>
      <c r="BC85" s="974"/>
      <c r="BD85" s="975"/>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397</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64">
        <v>30228</v>
      </c>
      <c r="AG88" s="953"/>
      <c r="AH88" s="953"/>
      <c r="AI88" s="953"/>
      <c r="AJ88" s="965"/>
      <c r="AK88" s="963"/>
      <c r="AL88" s="963"/>
      <c r="AM88" s="963"/>
      <c r="AN88" s="963"/>
      <c r="AO88" s="963"/>
      <c r="AP88" s="959">
        <f>SUM(AP68:AT87)</f>
        <v>12333</v>
      </c>
      <c r="AQ88" s="959"/>
      <c r="AR88" s="959"/>
      <c r="AS88" s="959"/>
      <c r="AT88" s="959"/>
      <c r="AU88" s="959">
        <f>SUM(AU68:AY87)</f>
        <v>341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315</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315</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315</v>
      </c>
      <c r="DR109" s="896"/>
      <c r="DS109" s="896"/>
      <c r="DT109" s="896"/>
      <c r="DU109" s="897"/>
      <c r="DV109" s="898" t="s">
        <v>438</v>
      </c>
      <c r="DW109" s="896"/>
      <c r="DX109" s="896"/>
      <c r="DY109" s="896"/>
      <c r="DZ109" s="929"/>
    </row>
    <row r="110" spans="1:131" s="230" customFormat="1" ht="26.25" customHeight="1">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1952582</v>
      </c>
      <c r="AB110" s="889"/>
      <c r="AC110" s="889"/>
      <c r="AD110" s="889"/>
      <c r="AE110" s="890"/>
      <c r="AF110" s="891">
        <v>1983935</v>
      </c>
      <c r="AG110" s="889"/>
      <c r="AH110" s="889"/>
      <c r="AI110" s="889"/>
      <c r="AJ110" s="890"/>
      <c r="AK110" s="891">
        <v>1949444</v>
      </c>
      <c r="AL110" s="889"/>
      <c r="AM110" s="889"/>
      <c r="AN110" s="889"/>
      <c r="AO110" s="890"/>
      <c r="AP110" s="892">
        <v>15</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18912036</v>
      </c>
      <c r="BR110" s="842"/>
      <c r="BS110" s="842"/>
      <c r="BT110" s="842"/>
      <c r="BU110" s="842"/>
      <c r="BV110" s="842">
        <v>18831510</v>
      </c>
      <c r="BW110" s="842"/>
      <c r="BX110" s="842"/>
      <c r="BY110" s="842"/>
      <c r="BZ110" s="842"/>
      <c r="CA110" s="842">
        <v>18004576</v>
      </c>
      <c r="CB110" s="842"/>
      <c r="CC110" s="842"/>
      <c r="CD110" s="842"/>
      <c r="CE110" s="842"/>
      <c r="CF110" s="866">
        <v>138.6</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417</v>
      </c>
      <c r="DM110" s="842"/>
      <c r="DN110" s="842"/>
      <c r="DO110" s="842"/>
      <c r="DP110" s="842"/>
      <c r="DQ110" s="842" t="s">
        <v>417</v>
      </c>
      <c r="DR110" s="842"/>
      <c r="DS110" s="842"/>
      <c r="DT110" s="842"/>
      <c r="DU110" s="842"/>
      <c r="DV110" s="843" t="s">
        <v>417</v>
      </c>
      <c r="DW110" s="843"/>
      <c r="DX110" s="843"/>
      <c r="DY110" s="843"/>
      <c r="DZ110" s="844"/>
    </row>
    <row r="111" spans="1:131" s="230" customFormat="1" ht="26.25" customHeight="1">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447</v>
      </c>
      <c r="BR111" s="817"/>
      <c r="BS111" s="817"/>
      <c r="BT111" s="817"/>
      <c r="BU111" s="817"/>
      <c r="BV111" s="817" t="s">
        <v>448</v>
      </c>
      <c r="BW111" s="817"/>
      <c r="BX111" s="817"/>
      <c r="BY111" s="817"/>
      <c r="BZ111" s="817"/>
      <c r="CA111" s="817" t="s">
        <v>448</v>
      </c>
      <c r="CB111" s="817"/>
      <c r="CC111" s="817"/>
      <c r="CD111" s="817"/>
      <c r="CE111" s="817"/>
      <c r="CF111" s="875" t="s">
        <v>449</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449</v>
      </c>
      <c r="DM111" s="817"/>
      <c r="DN111" s="817"/>
      <c r="DO111" s="817"/>
      <c r="DP111" s="817"/>
      <c r="DQ111" s="817" t="s">
        <v>449</v>
      </c>
      <c r="DR111" s="817"/>
      <c r="DS111" s="817"/>
      <c r="DT111" s="817"/>
      <c r="DU111" s="817"/>
      <c r="DV111" s="794" t="s">
        <v>451</v>
      </c>
      <c r="DW111" s="794"/>
      <c r="DX111" s="794"/>
      <c r="DY111" s="794"/>
      <c r="DZ111" s="795"/>
    </row>
    <row r="112" spans="1:131" s="230" customFormat="1" ht="26.25" customHeight="1">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451</v>
      </c>
      <c r="AG112" s="780"/>
      <c r="AH112" s="780"/>
      <c r="AI112" s="780"/>
      <c r="AJ112" s="781"/>
      <c r="AK112" s="782" t="s">
        <v>130</v>
      </c>
      <c r="AL112" s="780"/>
      <c r="AM112" s="780"/>
      <c r="AN112" s="780"/>
      <c r="AO112" s="781"/>
      <c r="AP112" s="824" t="s">
        <v>454</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8943908</v>
      </c>
      <c r="BR112" s="817"/>
      <c r="BS112" s="817"/>
      <c r="BT112" s="817"/>
      <c r="BU112" s="817"/>
      <c r="BV112" s="817">
        <v>8172264</v>
      </c>
      <c r="BW112" s="817"/>
      <c r="BX112" s="817"/>
      <c r="BY112" s="817"/>
      <c r="BZ112" s="817"/>
      <c r="CA112" s="817">
        <v>7625164</v>
      </c>
      <c r="CB112" s="817"/>
      <c r="CC112" s="817"/>
      <c r="CD112" s="817"/>
      <c r="CE112" s="817"/>
      <c r="CF112" s="875">
        <v>58.7</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130</v>
      </c>
      <c r="DM112" s="817"/>
      <c r="DN112" s="817"/>
      <c r="DO112" s="817"/>
      <c r="DP112" s="817"/>
      <c r="DQ112" s="817" t="s">
        <v>457</v>
      </c>
      <c r="DR112" s="817"/>
      <c r="DS112" s="817"/>
      <c r="DT112" s="817"/>
      <c r="DU112" s="817"/>
      <c r="DV112" s="794" t="s">
        <v>130</v>
      </c>
      <c r="DW112" s="794"/>
      <c r="DX112" s="794"/>
      <c r="DY112" s="794"/>
      <c r="DZ112" s="795"/>
    </row>
    <row r="113" spans="1:130" s="230" customFormat="1" ht="26.25" customHeight="1">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477418</v>
      </c>
      <c r="AB113" s="919"/>
      <c r="AC113" s="919"/>
      <c r="AD113" s="919"/>
      <c r="AE113" s="920"/>
      <c r="AF113" s="921">
        <v>477995</v>
      </c>
      <c r="AG113" s="919"/>
      <c r="AH113" s="919"/>
      <c r="AI113" s="919"/>
      <c r="AJ113" s="920"/>
      <c r="AK113" s="921">
        <v>494437</v>
      </c>
      <c r="AL113" s="919"/>
      <c r="AM113" s="919"/>
      <c r="AN113" s="919"/>
      <c r="AO113" s="920"/>
      <c r="AP113" s="922">
        <v>3.8</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538066</v>
      </c>
      <c r="BR113" s="817"/>
      <c r="BS113" s="817"/>
      <c r="BT113" s="817"/>
      <c r="BU113" s="817"/>
      <c r="BV113" s="817">
        <v>413203</v>
      </c>
      <c r="BW113" s="817"/>
      <c r="BX113" s="817"/>
      <c r="BY113" s="817"/>
      <c r="BZ113" s="817"/>
      <c r="CA113" s="817">
        <v>339999</v>
      </c>
      <c r="CB113" s="817"/>
      <c r="CC113" s="817"/>
      <c r="CD113" s="817"/>
      <c r="CE113" s="817"/>
      <c r="CF113" s="875">
        <v>2.6</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461</v>
      </c>
      <c r="DH113" s="780"/>
      <c r="DI113" s="780"/>
      <c r="DJ113" s="780"/>
      <c r="DK113" s="781"/>
      <c r="DL113" s="782" t="s">
        <v>454</v>
      </c>
      <c r="DM113" s="780"/>
      <c r="DN113" s="780"/>
      <c r="DO113" s="780"/>
      <c r="DP113" s="781"/>
      <c r="DQ113" s="782" t="s">
        <v>448</v>
      </c>
      <c r="DR113" s="780"/>
      <c r="DS113" s="780"/>
      <c r="DT113" s="780"/>
      <c r="DU113" s="781"/>
      <c r="DV113" s="824" t="s">
        <v>461</v>
      </c>
      <c r="DW113" s="825"/>
      <c r="DX113" s="825"/>
      <c r="DY113" s="825"/>
      <c r="DZ113" s="826"/>
    </row>
    <row r="114" spans="1:130" s="230" customFormat="1" ht="26.25" customHeight="1">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44732</v>
      </c>
      <c r="AB114" s="780"/>
      <c r="AC114" s="780"/>
      <c r="AD114" s="780"/>
      <c r="AE114" s="781"/>
      <c r="AF114" s="782">
        <v>47374</v>
      </c>
      <c r="AG114" s="780"/>
      <c r="AH114" s="780"/>
      <c r="AI114" s="780"/>
      <c r="AJ114" s="781"/>
      <c r="AK114" s="782">
        <v>27936</v>
      </c>
      <c r="AL114" s="780"/>
      <c r="AM114" s="780"/>
      <c r="AN114" s="780"/>
      <c r="AO114" s="781"/>
      <c r="AP114" s="824">
        <v>0.2</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676626</v>
      </c>
      <c r="BR114" s="817"/>
      <c r="BS114" s="817"/>
      <c r="BT114" s="817"/>
      <c r="BU114" s="817"/>
      <c r="BV114" s="817">
        <v>679693</v>
      </c>
      <c r="BW114" s="817"/>
      <c r="BX114" s="817"/>
      <c r="BY114" s="817"/>
      <c r="BZ114" s="817"/>
      <c r="CA114" s="817">
        <v>670625</v>
      </c>
      <c r="CB114" s="817"/>
      <c r="CC114" s="817"/>
      <c r="CD114" s="817"/>
      <c r="CE114" s="817"/>
      <c r="CF114" s="875">
        <v>5.2</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461</v>
      </c>
      <c r="DM114" s="780"/>
      <c r="DN114" s="780"/>
      <c r="DO114" s="780"/>
      <c r="DP114" s="781"/>
      <c r="DQ114" s="782" t="s">
        <v>449</v>
      </c>
      <c r="DR114" s="780"/>
      <c r="DS114" s="780"/>
      <c r="DT114" s="780"/>
      <c r="DU114" s="781"/>
      <c r="DV114" s="824" t="s">
        <v>130</v>
      </c>
      <c r="DW114" s="825"/>
      <c r="DX114" s="825"/>
      <c r="DY114" s="825"/>
      <c r="DZ114" s="826"/>
    </row>
    <row r="115" spans="1:130" s="230" customFormat="1" ht="26.25" customHeight="1">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108186</v>
      </c>
      <c r="AB115" s="919"/>
      <c r="AC115" s="919"/>
      <c r="AD115" s="919"/>
      <c r="AE115" s="920"/>
      <c r="AF115" s="921">
        <v>112455</v>
      </c>
      <c r="AG115" s="919"/>
      <c r="AH115" s="919"/>
      <c r="AI115" s="919"/>
      <c r="AJ115" s="920"/>
      <c r="AK115" s="921">
        <v>103658</v>
      </c>
      <c r="AL115" s="919"/>
      <c r="AM115" s="919"/>
      <c r="AN115" s="919"/>
      <c r="AO115" s="920"/>
      <c r="AP115" s="922">
        <v>0.8</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448</v>
      </c>
      <c r="BR115" s="817"/>
      <c r="BS115" s="817"/>
      <c r="BT115" s="817"/>
      <c r="BU115" s="817"/>
      <c r="BV115" s="817" t="s">
        <v>449</v>
      </c>
      <c r="BW115" s="817"/>
      <c r="BX115" s="817"/>
      <c r="BY115" s="817"/>
      <c r="BZ115" s="817"/>
      <c r="CA115" s="817" t="s">
        <v>130</v>
      </c>
      <c r="CB115" s="817"/>
      <c r="CC115" s="817"/>
      <c r="CD115" s="817"/>
      <c r="CE115" s="817"/>
      <c r="CF115" s="875" t="s">
        <v>454</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468</v>
      </c>
      <c r="DM115" s="780"/>
      <c r="DN115" s="780"/>
      <c r="DO115" s="780"/>
      <c r="DP115" s="781"/>
      <c r="DQ115" s="782" t="s">
        <v>447</v>
      </c>
      <c r="DR115" s="780"/>
      <c r="DS115" s="780"/>
      <c r="DT115" s="780"/>
      <c r="DU115" s="781"/>
      <c r="DV115" s="824" t="s">
        <v>469</v>
      </c>
      <c r="DW115" s="825"/>
      <c r="DX115" s="825"/>
      <c r="DY115" s="825"/>
      <c r="DZ115" s="826"/>
    </row>
    <row r="116" spans="1:130" s="230" customFormat="1" ht="26.25" customHeight="1">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457</v>
      </c>
      <c r="AB116" s="780"/>
      <c r="AC116" s="780"/>
      <c r="AD116" s="780"/>
      <c r="AE116" s="781"/>
      <c r="AF116" s="782" t="s">
        <v>448</v>
      </c>
      <c r="AG116" s="780"/>
      <c r="AH116" s="780"/>
      <c r="AI116" s="780"/>
      <c r="AJ116" s="781"/>
      <c r="AK116" s="782" t="s">
        <v>447</v>
      </c>
      <c r="AL116" s="780"/>
      <c r="AM116" s="780"/>
      <c r="AN116" s="780"/>
      <c r="AO116" s="781"/>
      <c r="AP116" s="824" t="s">
        <v>449</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816" t="s">
        <v>449</v>
      </c>
      <c r="BR116" s="817"/>
      <c r="BS116" s="817"/>
      <c r="BT116" s="817"/>
      <c r="BU116" s="817"/>
      <c r="BV116" s="817" t="s">
        <v>448</v>
      </c>
      <c r="BW116" s="817"/>
      <c r="BX116" s="817"/>
      <c r="BY116" s="817"/>
      <c r="BZ116" s="817"/>
      <c r="CA116" s="817" t="s">
        <v>472</v>
      </c>
      <c r="CB116" s="817"/>
      <c r="CC116" s="817"/>
      <c r="CD116" s="817"/>
      <c r="CE116" s="817"/>
      <c r="CF116" s="875" t="s">
        <v>130</v>
      </c>
      <c r="CG116" s="876"/>
      <c r="CH116" s="876"/>
      <c r="CI116" s="876"/>
      <c r="CJ116" s="876"/>
      <c r="CK116" s="927"/>
      <c r="CL116" s="821"/>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468</v>
      </c>
      <c r="DH116" s="780"/>
      <c r="DI116" s="780"/>
      <c r="DJ116" s="780"/>
      <c r="DK116" s="781"/>
      <c r="DL116" s="782" t="s">
        <v>474</v>
      </c>
      <c r="DM116" s="780"/>
      <c r="DN116" s="780"/>
      <c r="DO116" s="780"/>
      <c r="DP116" s="781"/>
      <c r="DQ116" s="782" t="s">
        <v>461</v>
      </c>
      <c r="DR116" s="780"/>
      <c r="DS116" s="780"/>
      <c r="DT116" s="780"/>
      <c r="DU116" s="781"/>
      <c r="DV116" s="824" t="s">
        <v>449</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2582918</v>
      </c>
      <c r="AB117" s="903"/>
      <c r="AC117" s="903"/>
      <c r="AD117" s="903"/>
      <c r="AE117" s="904"/>
      <c r="AF117" s="905">
        <v>2621759</v>
      </c>
      <c r="AG117" s="903"/>
      <c r="AH117" s="903"/>
      <c r="AI117" s="903"/>
      <c r="AJ117" s="904"/>
      <c r="AK117" s="905">
        <v>2575475</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469</v>
      </c>
      <c r="BR117" s="817"/>
      <c r="BS117" s="817"/>
      <c r="BT117" s="817"/>
      <c r="BU117" s="817"/>
      <c r="BV117" s="817" t="s">
        <v>461</v>
      </c>
      <c r="BW117" s="817"/>
      <c r="BX117" s="817"/>
      <c r="BY117" s="817"/>
      <c r="BZ117" s="817"/>
      <c r="CA117" s="817" t="s">
        <v>449</v>
      </c>
      <c r="CB117" s="817"/>
      <c r="CC117" s="817"/>
      <c r="CD117" s="817"/>
      <c r="CE117" s="817"/>
      <c r="CF117" s="875" t="s">
        <v>449</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449</v>
      </c>
      <c r="DH117" s="780"/>
      <c r="DI117" s="780"/>
      <c r="DJ117" s="780"/>
      <c r="DK117" s="781"/>
      <c r="DL117" s="782" t="s">
        <v>447</v>
      </c>
      <c r="DM117" s="780"/>
      <c r="DN117" s="780"/>
      <c r="DO117" s="780"/>
      <c r="DP117" s="781"/>
      <c r="DQ117" s="782" t="s">
        <v>478</v>
      </c>
      <c r="DR117" s="780"/>
      <c r="DS117" s="780"/>
      <c r="DT117" s="780"/>
      <c r="DU117" s="781"/>
      <c r="DV117" s="824" t="s">
        <v>449</v>
      </c>
      <c r="DW117" s="825"/>
      <c r="DX117" s="825"/>
      <c r="DY117" s="825"/>
      <c r="DZ117" s="826"/>
    </row>
    <row r="118" spans="1:130" s="230" customFormat="1" ht="26.25" customHeight="1">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315</v>
      </c>
      <c r="AL118" s="896"/>
      <c r="AM118" s="896"/>
      <c r="AN118" s="896"/>
      <c r="AO118" s="897"/>
      <c r="AP118" s="899" t="s">
        <v>438</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478</v>
      </c>
      <c r="BR118" s="845"/>
      <c r="BS118" s="845"/>
      <c r="BT118" s="845"/>
      <c r="BU118" s="845"/>
      <c r="BV118" s="845" t="s">
        <v>454</v>
      </c>
      <c r="BW118" s="845"/>
      <c r="BX118" s="845"/>
      <c r="BY118" s="845"/>
      <c r="BZ118" s="845"/>
      <c r="CA118" s="845" t="s">
        <v>478</v>
      </c>
      <c r="CB118" s="845"/>
      <c r="CC118" s="845"/>
      <c r="CD118" s="845"/>
      <c r="CE118" s="845"/>
      <c r="CF118" s="875" t="s">
        <v>449</v>
      </c>
      <c r="CG118" s="876"/>
      <c r="CH118" s="876"/>
      <c r="CI118" s="876"/>
      <c r="CJ118" s="876"/>
      <c r="CK118" s="927"/>
      <c r="CL118" s="821"/>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451</v>
      </c>
      <c r="DR118" s="780"/>
      <c r="DS118" s="780"/>
      <c r="DT118" s="780"/>
      <c r="DU118" s="781"/>
      <c r="DV118" s="824" t="s">
        <v>130</v>
      </c>
      <c r="DW118" s="825"/>
      <c r="DX118" s="825"/>
      <c r="DY118" s="825"/>
      <c r="DZ118" s="826"/>
    </row>
    <row r="119" spans="1:130" s="230" customFormat="1" ht="26.25" customHeight="1">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478</v>
      </c>
      <c r="AB119" s="889"/>
      <c r="AC119" s="889"/>
      <c r="AD119" s="889"/>
      <c r="AE119" s="890"/>
      <c r="AF119" s="891" t="s">
        <v>454</v>
      </c>
      <c r="AG119" s="889"/>
      <c r="AH119" s="889"/>
      <c r="AI119" s="889"/>
      <c r="AJ119" s="890"/>
      <c r="AK119" s="891" t="s">
        <v>448</v>
      </c>
      <c r="AL119" s="889"/>
      <c r="AM119" s="889"/>
      <c r="AN119" s="889"/>
      <c r="AO119" s="890"/>
      <c r="AP119" s="892" t="s">
        <v>449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481</v>
      </c>
      <c r="BP119" s="878"/>
      <c r="BQ119" s="879">
        <v>29070636</v>
      </c>
      <c r="BR119" s="845"/>
      <c r="BS119" s="845"/>
      <c r="BT119" s="845"/>
      <c r="BU119" s="845"/>
      <c r="BV119" s="845">
        <v>28096670</v>
      </c>
      <c r="BW119" s="845"/>
      <c r="BX119" s="845"/>
      <c r="BY119" s="845"/>
      <c r="BZ119" s="845"/>
      <c r="CA119" s="845">
        <v>26640364</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447</v>
      </c>
      <c r="DH119" s="764"/>
      <c r="DI119" s="764"/>
      <c r="DJ119" s="764"/>
      <c r="DK119" s="765"/>
      <c r="DL119" s="766" t="s">
        <v>478</v>
      </c>
      <c r="DM119" s="764"/>
      <c r="DN119" s="764"/>
      <c r="DO119" s="764"/>
      <c r="DP119" s="765"/>
      <c r="DQ119" s="766" t="s">
        <v>478</v>
      </c>
      <c r="DR119" s="764"/>
      <c r="DS119" s="764"/>
      <c r="DT119" s="764"/>
      <c r="DU119" s="765"/>
      <c r="DV119" s="848" t="s">
        <v>449</v>
      </c>
      <c r="DW119" s="849"/>
      <c r="DX119" s="849"/>
      <c r="DY119" s="849"/>
      <c r="DZ119" s="850"/>
    </row>
    <row r="120" spans="1:130" s="230" customFormat="1" ht="26.25" customHeight="1">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447</v>
      </c>
      <c r="AB120" s="780"/>
      <c r="AC120" s="780"/>
      <c r="AD120" s="780"/>
      <c r="AE120" s="781"/>
      <c r="AF120" s="782" t="s">
        <v>449</v>
      </c>
      <c r="AG120" s="780"/>
      <c r="AH120" s="780"/>
      <c r="AI120" s="780"/>
      <c r="AJ120" s="781"/>
      <c r="AK120" s="782" t="s">
        <v>449</v>
      </c>
      <c r="AL120" s="780"/>
      <c r="AM120" s="780"/>
      <c r="AN120" s="780"/>
      <c r="AO120" s="781"/>
      <c r="AP120" s="824" t="s">
        <v>478</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9807068</v>
      </c>
      <c r="BR120" s="842"/>
      <c r="BS120" s="842"/>
      <c r="BT120" s="842"/>
      <c r="BU120" s="842"/>
      <c r="BV120" s="842">
        <v>10525292</v>
      </c>
      <c r="BW120" s="842"/>
      <c r="BX120" s="842"/>
      <c r="BY120" s="842"/>
      <c r="BZ120" s="842"/>
      <c r="CA120" s="842">
        <v>10588691</v>
      </c>
      <c r="CB120" s="842"/>
      <c r="CC120" s="842"/>
      <c r="CD120" s="842"/>
      <c r="CE120" s="842"/>
      <c r="CF120" s="866">
        <v>81.5</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8943908</v>
      </c>
      <c r="DH120" s="842"/>
      <c r="DI120" s="842"/>
      <c r="DJ120" s="842"/>
      <c r="DK120" s="842"/>
      <c r="DL120" s="842">
        <v>8172264</v>
      </c>
      <c r="DM120" s="842"/>
      <c r="DN120" s="842"/>
      <c r="DO120" s="842"/>
      <c r="DP120" s="842"/>
      <c r="DQ120" s="842">
        <v>7625164</v>
      </c>
      <c r="DR120" s="842"/>
      <c r="DS120" s="842"/>
      <c r="DT120" s="842"/>
      <c r="DU120" s="842"/>
      <c r="DV120" s="843">
        <v>58.7</v>
      </c>
      <c r="DW120" s="843"/>
      <c r="DX120" s="843"/>
      <c r="DY120" s="843"/>
      <c r="DZ120" s="844"/>
    </row>
    <row r="121" spans="1:130" s="230" customFormat="1" ht="26.25" customHeight="1">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448</v>
      </c>
      <c r="AG121" s="780"/>
      <c r="AH121" s="780"/>
      <c r="AI121" s="780"/>
      <c r="AJ121" s="781"/>
      <c r="AK121" s="782" t="s">
        <v>454</v>
      </c>
      <c r="AL121" s="780"/>
      <c r="AM121" s="780"/>
      <c r="AN121" s="780"/>
      <c r="AO121" s="781"/>
      <c r="AP121" s="824" t="s">
        <v>448</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5838</v>
      </c>
      <c r="BR121" s="817"/>
      <c r="BS121" s="817"/>
      <c r="BT121" s="817"/>
      <c r="BU121" s="817"/>
      <c r="BV121" s="817">
        <v>809</v>
      </c>
      <c r="BW121" s="817"/>
      <c r="BX121" s="817"/>
      <c r="BY121" s="817"/>
      <c r="BZ121" s="817"/>
      <c r="CA121" s="817">
        <v>1301</v>
      </c>
      <c r="CB121" s="817"/>
      <c r="CC121" s="817"/>
      <c r="CD121" s="817"/>
      <c r="CE121" s="817"/>
      <c r="CF121" s="875">
        <v>0</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449</v>
      </c>
      <c r="AB122" s="780"/>
      <c r="AC122" s="780"/>
      <c r="AD122" s="780"/>
      <c r="AE122" s="781"/>
      <c r="AF122" s="782" t="s">
        <v>454</v>
      </c>
      <c r="AG122" s="780"/>
      <c r="AH122" s="780"/>
      <c r="AI122" s="780"/>
      <c r="AJ122" s="781"/>
      <c r="AK122" s="782" t="s">
        <v>478</v>
      </c>
      <c r="AL122" s="780"/>
      <c r="AM122" s="780"/>
      <c r="AN122" s="780"/>
      <c r="AO122" s="781"/>
      <c r="AP122" s="824" t="s">
        <v>449</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20552273</v>
      </c>
      <c r="BR122" s="845"/>
      <c r="BS122" s="845"/>
      <c r="BT122" s="845"/>
      <c r="BU122" s="845"/>
      <c r="BV122" s="845">
        <v>20160619</v>
      </c>
      <c r="BW122" s="845"/>
      <c r="BX122" s="845"/>
      <c r="BY122" s="845"/>
      <c r="BZ122" s="845"/>
      <c r="CA122" s="845">
        <v>19015577</v>
      </c>
      <c r="CB122" s="845"/>
      <c r="CC122" s="845"/>
      <c r="CD122" s="845"/>
      <c r="CE122" s="845"/>
      <c r="CF122" s="846">
        <v>146.4</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c r="A123" s="820"/>
      <c r="B123" s="821"/>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478</v>
      </c>
      <c r="AB123" s="780"/>
      <c r="AC123" s="780"/>
      <c r="AD123" s="780"/>
      <c r="AE123" s="781"/>
      <c r="AF123" s="782" t="s">
        <v>451</v>
      </c>
      <c r="AG123" s="780"/>
      <c r="AH123" s="780"/>
      <c r="AI123" s="780"/>
      <c r="AJ123" s="781"/>
      <c r="AK123" s="782" t="s">
        <v>478</v>
      </c>
      <c r="AL123" s="780"/>
      <c r="AM123" s="780"/>
      <c r="AN123" s="780"/>
      <c r="AO123" s="781"/>
      <c r="AP123" s="824" t="s">
        <v>478</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490</v>
      </c>
      <c r="BP123" s="878"/>
      <c r="BQ123" s="832">
        <v>30365179</v>
      </c>
      <c r="BR123" s="833"/>
      <c r="BS123" s="833"/>
      <c r="BT123" s="833"/>
      <c r="BU123" s="833"/>
      <c r="BV123" s="833">
        <v>30686720</v>
      </c>
      <c r="BW123" s="833"/>
      <c r="BX123" s="833"/>
      <c r="BY123" s="833"/>
      <c r="BZ123" s="833"/>
      <c r="CA123" s="833">
        <v>29605569</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461</v>
      </c>
      <c r="AB124" s="780"/>
      <c r="AC124" s="780"/>
      <c r="AD124" s="780"/>
      <c r="AE124" s="781"/>
      <c r="AF124" s="782" t="s">
        <v>478</v>
      </c>
      <c r="AG124" s="780"/>
      <c r="AH124" s="780"/>
      <c r="AI124" s="780"/>
      <c r="AJ124" s="781"/>
      <c r="AK124" s="782" t="s">
        <v>454</v>
      </c>
      <c r="AL124" s="780"/>
      <c r="AM124" s="780"/>
      <c r="AN124" s="780"/>
      <c r="AO124" s="781"/>
      <c r="AP124" s="824" t="s">
        <v>130</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448</v>
      </c>
      <c r="BR124" s="831"/>
      <c r="BS124" s="831"/>
      <c r="BT124" s="831"/>
      <c r="BU124" s="831"/>
      <c r="BV124" s="831" t="s">
        <v>474</v>
      </c>
      <c r="BW124" s="831"/>
      <c r="BX124" s="831"/>
      <c r="BY124" s="831"/>
      <c r="BZ124" s="831"/>
      <c r="CA124" s="831" t="s">
        <v>448</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472</v>
      </c>
      <c r="DH124" s="764"/>
      <c r="DI124" s="764"/>
      <c r="DJ124" s="764"/>
      <c r="DK124" s="765"/>
      <c r="DL124" s="766" t="s">
        <v>472</v>
      </c>
      <c r="DM124" s="764"/>
      <c r="DN124" s="764"/>
      <c r="DO124" s="764"/>
      <c r="DP124" s="765"/>
      <c r="DQ124" s="766" t="s">
        <v>472</v>
      </c>
      <c r="DR124" s="764"/>
      <c r="DS124" s="764"/>
      <c r="DT124" s="764"/>
      <c r="DU124" s="765"/>
      <c r="DV124" s="848" t="s">
        <v>449</v>
      </c>
      <c r="DW124" s="849"/>
      <c r="DX124" s="849"/>
      <c r="DY124" s="849"/>
      <c r="DZ124" s="850"/>
    </row>
    <row r="125" spans="1:130" s="230" customFormat="1" ht="26.25" customHeight="1">
      <c r="A125" s="820"/>
      <c r="B125" s="821"/>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461</v>
      </c>
      <c r="AB125" s="780"/>
      <c r="AC125" s="780"/>
      <c r="AD125" s="780"/>
      <c r="AE125" s="781"/>
      <c r="AF125" s="782" t="s">
        <v>449</v>
      </c>
      <c r="AG125" s="780"/>
      <c r="AH125" s="780"/>
      <c r="AI125" s="780"/>
      <c r="AJ125" s="781"/>
      <c r="AK125" s="782" t="s">
        <v>472</v>
      </c>
      <c r="AL125" s="780"/>
      <c r="AM125" s="780"/>
      <c r="AN125" s="780"/>
      <c r="AO125" s="781"/>
      <c r="AP125" s="824" t="s">
        <v>472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449</v>
      </c>
      <c r="DH125" s="842"/>
      <c r="DI125" s="842"/>
      <c r="DJ125" s="842"/>
      <c r="DK125" s="842"/>
      <c r="DL125" s="842" t="s">
        <v>449</v>
      </c>
      <c r="DM125" s="842"/>
      <c r="DN125" s="842"/>
      <c r="DO125" s="842"/>
      <c r="DP125" s="842"/>
      <c r="DQ125" s="842" t="s">
        <v>468</v>
      </c>
      <c r="DR125" s="842"/>
      <c r="DS125" s="842"/>
      <c r="DT125" s="842"/>
      <c r="DU125" s="842"/>
      <c r="DV125" s="843" t="s">
        <v>478</v>
      </c>
      <c r="DW125" s="843"/>
      <c r="DX125" s="843"/>
      <c r="DY125" s="843"/>
      <c r="DZ125" s="844"/>
    </row>
    <row r="126" spans="1:130" s="230" customFormat="1" ht="26.25" customHeight="1" thickBot="1">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449</v>
      </c>
      <c r="AB126" s="780"/>
      <c r="AC126" s="780"/>
      <c r="AD126" s="780"/>
      <c r="AE126" s="781"/>
      <c r="AF126" s="782" t="s">
        <v>449</v>
      </c>
      <c r="AG126" s="780"/>
      <c r="AH126" s="780"/>
      <c r="AI126" s="780"/>
      <c r="AJ126" s="781"/>
      <c r="AK126" s="782" t="s">
        <v>448</v>
      </c>
      <c r="AL126" s="780"/>
      <c r="AM126" s="780"/>
      <c r="AN126" s="780"/>
      <c r="AO126" s="781"/>
      <c r="AP126" s="824" t="s">
        <v>454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449</v>
      </c>
      <c r="DH126" s="817"/>
      <c r="DI126" s="817"/>
      <c r="DJ126" s="817"/>
      <c r="DK126" s="817"/>
      <c r="DL126" s="817" t="s">
        <v>448</v>
      </c>
      <c r="DM126" s="817"/>
      <c r="DN126" s="817"/>
      <c r="DO126" s="817"/>
      <c r="DP126" s="817"/>
      <c r="DQ126" s="817" t="s">
        <v>449</v>
      </c>
      <c r="DR126" s="817"/>
      <c r="DS126" s="817"/>
      <c r="DT126" s="817"/>
      <c r="DU126" s="817"/>
      <c r="DV126" s="794" t="s">
        <v>468</v>
      </c>
      <c r="DW126" s="794"/>
      <c r="DX126" s="794"/>
      <c r="DY126" s="794"/>
      <c r="DZ126" s="795"/>
    </row>
    <row r="127" spans="1:130" s="230" customFormat="1" ht="26.25" customHeight="1">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108186</v>
      </c>
      <c r="AB127" s="780"/>
      <c r="AC127" s="780"/>
      <c r="AD127" s="780"/>
      <c r="AE127" s="781"/>
      <c r="AF127" s="782">
        <v>112455</v>
      </c>
      <c r="AG127" s="780"/>
      <c r="AH127" s="780"/>
      <c r="AI127" s="780"/>
      <c r="AJ127" s="781"/>
      <c r="AK127" s="782">
        <v>103658</v>
      </c>
      <c r="AL127" s="780"/>
      <c r="AM127" s="780"/>
      <c r="AN127" s="780"/>
      <c r="AO127" s="781"/>
      <c r="AP127" s="824">
        <v>0.8</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461</v>
      </c>
      <c r="DH127" s="817"/>
      <c r="DI127" s="817"/>
      <c r="DJ127" s="817"/>
      <c r="DK127" s="817"/>
      <c r="DL127" s="817" t="s">
        <v>449</v>
      </c>
      <c r="DM127" s="817"/>
      <c r="DN127" s="817"/>
      <c r="DO127" s="817"/>
      <c r="DP127" s="817"/>
      <c r="DQ127" s="817" t="s">
        <v>449</v>
      </c>
      <c r="DR127" s="817"/>
      <c r="DS127" s="817"/>
      <c r="DT127" s="817"/>
      <c r="DU127" s="817"/>
      <c r="DV127" s="794" t="s">
        <v>449</v>
      </c>
      <c r="DW127" s="794"/>
      <c r="DX127" s="794"/>
      <c r="DY127" s="794"/>
      <c r="DZ127" s="795"/>
    </row>
    <row r="128" spans="1:130" s="230" customFormat="1" ht="26.25" customHeight="1" thickBot="1">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59708</v>
      </c>
      <c r="AB128" s="801"/>
      <c r="AC128" s="801"/>
      <c r="AD128" s="801"/>
      <c r="AE128" s="802"/>
      <c r="AF128" s="803">
        <v>6144</v>
      </c>
      <c r="AG128" s="801"/>
      <c r="AH128" s="801"/>
      <c r="AI128" s="801"/>
      <c r="AJ128" s="802"/>
      <c r="AK128" s="803">
        <v>3802</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449</v>
      </c>
      <c r="BG128" s="787"/>
      <c r="BH128" s="787"/>
      <c r="BI128" s="787"/>
      <c r="BJ128" s="787"/>
      <c r="BK128" s="787"/>
      <c r="BL128" s="810"/>
      <c r="BM128" s="786">
        <v>12.79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t="s">
        <v>478</v>
      </c>
      <c r="DH128" s="791"/>
      <c r="DI128" s="791"/>
      <c r="DJ128" s="791"/>
      <c r="DK128" s="791"/>
      <c r="DL128" s="791" t="s">
        <v>130</v>
      </c>
      <c r="DM128" s="791"/>
      <c r="DN128" s="791"/>
      <c r="DO128" s="791"/>
      <c r="DP128" s="791"/>
      <c r="DQ128" s="791" t="s">
        <v>130</v>
      </c>
      <c r="DR128" s="791"/>
      <c r="DS128" s="791"/>
      <c r="DT128" s="791"/>
      <c r="DU128" s="791"/>
      <c r="DV128" s="792" t="s">
        <v>448</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13508779</v>
      </c>
      <c r="AB129" s="780"/>
      <c r="AC129" s="780"/>
      <c r="AD129" s="780"/>
      <c r="AE129" s="781"/>
      <c r="AF129" s="782">
        <v>14760417</v>
      </c>
      <c r="AG129" s="780"/>
      <c r="AH129" s="780"/>
      <c r="AI129" s="780"/>
      <c r="AJ129" s="781"/>
      <c r="AK129" s="782">
        <v>14814145</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449</v>
      </c>
      <c r="BG129" s="771"/>
      <c r="BH129" s="771"/>
      <c r="BI129" s="771"/>
      <c r="BJ129" s="771"/>
      <c r="BK129" s="771"/>
      <c r="BL129" s="772"/>
      <c r="BM129" s="770">
        <v>17.79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1869794</v>
      </c>
      <c r="AB130" s="780"/>
      <c r="AC130" s="780"/>
      <c r="AD130" s="780"/>
      <c r="AE130" s="781"/>
      <c r="AF130" s="782">
        <v>1874583</v>
      </c>
      <c r="AG130" s="780"/>
      <c r="AH130" s="780"/>
      <c r="AI130" s="780"/>
      <c r="AJ130" s="781"/>
      <c r="AK130" s="782">
        <v>1824796</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11638985</v>
      </c>
      <c r="AB131" s="764"/>
      <c r="AC131" s="764"/>
      <c r="AD131" s="764"/>
      <c r="AE131" s="765"/>
      <c r="AF131" s="766">
        <v>12885834</v>
      </c>
      <c r="AG131" s="764"/>
      <c r="AH131" s="764"/>
      <c r="AI131" s="764"/>
      <c r="AJ131" s="765"/>
      <c r="AK131" s="766">
        <v>12989349</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449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5.6140290579999998</v>
      </c>
      <c r="AB132" s="745"/>
      <c r="AC132" s="745"/>
      <c r="AD132" s="745"/>
      <c r="AE132" s="746"/>
      <c r="AF132" s="747">
        <v>5.7507492339999997</v>
      </c>
      <c r="AG132" s="745"/>
      <c r="AH132" s="745"/>
      <c r="AI132" s="745"/>
      <c r="AJ132" s="746"/>
      <c r="AK132" s="747">
        <v>5.7499186450000002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5.6</v>
      </c>
      <c r="AB133" s="724"/>
      <c r="AC133" s="724"/>
      <c r="AD133" s="724"/>
      <c r="AE133" s="725"/>
      <c r="AF133" s="723">
        <v>5.7</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Oa2zV5PE1OnhylDJRtTioLqZrJnAeEUrPUpqgtDS+Zo9VPfX5xquBbMG8gGy5q/6oPVi2a2A0zJW1qh/iLZg==" saltValue="F40t6djoeoY/Yw+psMoQC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612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bJ0rm4Bue7YXZu+232uuWlwUk96YJGi6ajyIrIx04ryqXWcTBJi/W7IK70JxqYhLC6VRy8MIolzpqXtdTjlgw==" saltValue="zvXke6Eo3BMByW3ZkG45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PZ+Vxo59WXZVGTnWOZ7s9KMgfGK+qfTbI+oIZVnP9I58DUMUQX9uouJhxBxPumOVc9dH+coGtdNDpeSyiISIA==" saltValue="HAclQUBAKZbXJe+06IUQtA==" spinCount="100000" sheet="1" objects="1" scenarios="1"/>
  <dataConsolidate/>
  <phoneticPr fontId="2"/>
  <printOptions horizontalCentered="1"/>
  <pageMargins left="0" right="0" top="0.19685039370078741"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8" t="s">
        <v>518</v>
      </c>
      <c r="AP7" s="272"/>
      <c r="AQ7" s="273" t="s">
        <v>519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9"/>
      <c r="AP8" s="278" t="s">
        <v>520</v>
      </c>
      <c r="AQ8" s="279" t="s">
        <v>521</v>
      </c>
      <c r="AR8" s="280" t="s">
        <v>522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40" t="s">
        <v>523</v>
      </c>
      <c r="AL9" s="1141"/>
      <c r="AM9" s="1141"/>
      <c r="AN9" s="1142"/>
      <c r="AO9" s="281">
        <v>3051839</v>
      </c>
      <c r="AP9" s="281">
        <v>44565</v>
      </c>
      <c r="AQ9" s="282">
        <v>65316</v>
      </c>
      <c r="AR9" s="283">
        <v>-31.8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40" t="s">
        <v>524</v>
      </c>
      <c r="AL10" s="1141"/>
      <c r="AM10" s="1141"/>
      <c r="AN10" s="1142"/>
      <c r="AO10" s="284">
        <v>582287</v>
      </c>
      <c r="AP10" s="284">
        <v>8503</v>
      </c>
      <c r="AQ10" s="285">
        <v>6075</v>
      </c>
      <c r="AR10" s="286">
        <v>40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40" t="s">
        <v>525</v>
      </c>
      <c r="AL11" s="1141"/>
      <c r="AM11" s="1141"/>
      <c r="AN11" s="1142"/>
      <c r="AO11" s="284">
        <v>3422</v>
      </c>
      <c r="AP11" s="284">
        <v>50</v>
      </c>
      <c r="AQ11" s="285">
        <v>1232</v>
      </c>
      <c r="AR11" s="286">
        <v>-95.9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40" t="s">
        <v>526</v>
      </c>
      <c r="AL12" s="1141"/>
      <c r="AM12" s="1141"/>
      <c r="AN12" s="1142"/>
      <c r="AO12" s="284" t="s">
        <v>527</v>
      </c>
      <c r="AP12" s="284" t="s">
        <v>527</v>
      </c>
      <c r="AQ12" s="285">
        <v>18</v>
      </c>
      <c r="AR12" s="286" t="s">
        <v>527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40" t="s">
        <v>528</v>
      </c>
      <c r="AL13" s="1141"/>
      <c r="AM13" s="1141"/>
      <c r="AN13" s="1142"/>
      <c r="AO13" s="284">
        <v>198194</v>
      </c>
      <c r="AP13" s="284">
        <v>2894</v>
      </c>
      <c r="AQ13" s="285">
        <v>2791</v>
      </c>
      <c r="AR13" s="286">
        <v>3.7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40" t="s">
        <v>529</v>
      </c>
      <c r="AL14" s="1141"/>
      <c r="AM14" s="1141"/>
      <c r="AN14" s="1142"/>
      <c r="AO14" s="284">
        <v>106992</v>
      </c>
      <c r="AP14" s="284">
        <v>1562</v>
      </c>
      <c r="AQ14" s="285">
        <v>1364</v>
      </c>
      <c r="AR14" s="286">
        <v>14.5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3" t="s">
        <v>530</v>
      </c>
      <c r="AL15" s="1144"/>
      <c r="AM15" s="1144"/>
      <c r="AN15" s="1145"/>
      <c r="AO15" s="284">
        <v>-150185</v>
      </c>
      <c r="AP15" s="284">
        <v>-2193</v>
      </c>
      <c r="AQ15" s="285">
        <v>-4006</v>
      </c>
      <c r="AR15" s="286">
        <v>-45.3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3" t="s">
        <v>191</v>
      </c>
      <c r="AL16" s="1144"/>
      <c r="AM16" s="1144"/>
      <c r="AN16" s="1145"/>
      <c r="AO16" s="284">
        <v>3792549</v>
      </c>
      <c r="AP16" s="284">
        <v>55381</v>
      </c>
      <c r="AQ16" s="285">
        <v>72790</v>
      </c>
      <c r="AR16" s="286">
        <v>-23.9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6" t="s">
        <v>535</v>
      </c>
      <c r="AL21" s="1147"/>
      <c r="AM21" s="1147"/>
      <c r="AN21" s="1148"/>
      <c r="AO21" s="297">
        <v>4.51</v>
      </c>
      <c r="AP21" s="298">
        <v>6.54</v>
      </c>
      <c r="AQ21" s="299">
        <v>-2.0299999999999998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6" t="s">
        <v>536</v>
      </c>
      <c r="AL22" s="1147"/>
      <c r="AM22" s="1147"/>
      <c r="AN22" s="1148"/>
      <c r="AO22" s="302">
        <v>94.7</v>
      </c>
      <c r="AP22" s="303">
        <v>98.3</v>
      </c>
      <c r="AQ22" s="304">
        <v>-3.6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39" t="s">
        <v>537</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c r="AT26" s="267"/>
    </row>
    <row r="27" spans="1:46">
      <c r="A27" s="309"/>
      <c r="AO27" s="262"/>
      <c r="AP27" s="262"/>
      <c r="AQ27" s="262"/>
      <c r="AR27" s="262"/>
      <c r="AS27" s="262"/>
      <c r="AT27" s="262"/>
    </row>
    <row r="28" spans="1:46" ht="17.2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8" t="s">
        <v>518</v>
      </c>
      <c r="AP30" s="272"/>
      <c r="AQ30" s="273" t="s">
        <v>519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9"/>
      <c r="AP31" s="278" t="s">
        <v>520</v>
      </c>
      <c r="AQ31" s="279" t="s">
        <v>521</v>
      </c>
      <c r="AR31" s="280" t="s">
        <v>522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1949444</v>
      </c>
      <c r="AP32" s="312">
        <v>28467</v>
      </c>
      <c r="AQ32" s="313">
        <v>35011</v>
      </c>
      <c r="AR32" s="314">
        <v>-18.7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527</v>
      </c>
      <c r="AP33" s="312" t="s">
        <v>527</v>
      </c>
      <c r="AQ33" s="313" t="s">
        <v>527</v>
      </c>
      <c r="AR33" s="314" t="s">
        <v>527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527</v>
      </c>
      <c r="AP34" s="312" t="s">
        <v>527</v>
      </c>
      <c r="AQ34" s="313">
        <v>4</v>
      </c>
      <c r="AR34" s="314" t="s">
        <v>527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494437</v>
      </c>
      <c r="AP35" s="312">
        <v>7220</v>
      </c>
      <c r="AQ35" s="313">
        <v>8351</v>
      </c>
      <c r="AR35" s="314">
        <v>-13.5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27936</v>
      </c>
      <c r="AP36" s="312">
        <v>408</v>
      </c>
      <c r="AQ36" s="313">
        <v>1645</v>
      </c>
      <c r="AR36" s="314">
        <v>-75.2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103658</v>
      </c>
      <c r="AP37" s="312">
        <v>1514</v>
      </c>
      <c r="AQ37" s="313">
        <v>1050</v>
      </c>
      <c r="AR37" s="314">
        <v>44.2</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527</v>
      </c>
      <c r="AP38" s="315" t="s">
        <v>527</v>
      </c>
      <c r="AQ38" s="316">
        <v>1</v>
      </c>
      <c r="AR38" s="304" t="s">
        <v>527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-3802</v>
      </c>
      <c r="AP39" s="312">
        <v>-56</v>
      </c>
      <c r="AQ39" s="313">
        <v>-5851</v>
      </c>
      <c r="AR39" s="314">
        <v>-99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-1824796</v>
      </c>
      <c r="AP40" s="312">
        <v>-26647</v>
      </c>
      <c r="AQ40" s="313">
        <v>-27858</v>
      </c>
      <c r="AR40" s="314">
        <v>-4.3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746877</v>
      </c>
      <c r="AP41" s="312">
        <v>10906</v>
      </c>
      <c r="AQ41" s="313">
        <v>12351</v>
      </c>
      <c r="AR41" s="314">
        <v>-11.7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3" t="s">
        <v>518</v>
      </c>
      <c r="AN49" s="1125" t="s">
        <v>552</v>
      </c>
      <c r="AO49" s="1126"/>
      <c r="AP49" s="1126"/>
      <c r="AQ49" s="1126"/>
      <c r="AR49" s="112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4"/>
      <c r="AN50" s="328" t="s">
        <v>553</v>
      </c>
      <c r="AO50" s="329" t="s">
        <v>554</v>
      </c>
      <c r="AP50" s="330" t="s">
        <v>555</v>
      </c>
      <c r="AQ50" s="331" t="s">
        <v>556</v>
      </c>
      <c r="AR50" s="332" t="s">
        <v>557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2786039</v>
      </c>
      <c r="AN51" s="334">
        <v>43042</v>
      </c>
      <c r="AO51" s="335">
        <v>9.4</v>
      </c>
      <c r="AP51" s="336">
        <v>41934</v>
      </c>
      <c r="AQ51" s="337">
        <v>-12.3</v>
      </c>
      <c r="AR51" s="338">
        <v>21.7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1511032</v>
      </c>
      <c r="AN52" s="342">
        <v>23344</v>
      </c>
      <c r="AO52" s="343">
        <v>32.200000000000003</v>
      </c>
      <c r="AP52" s="344">
        <v>23352</v>
      </c>
      <c r="AQ52" s="345">
        <v>-9.6999999999999993</v>
      </c>
      <c r="AR52" s="346">
        <v>41.9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2193882</v>
      </c>
      <c r="AN53" s="334">
        <v>33114</v>
      </c>
      <c r="AO53" s="335">
        <v>-23.1</v>
      </c>
      <c r="AP53" s="336">
        <v>45588</v>
      </c>
      <c r="AQ53" s="337">
        <v>8.6999999999999993</v>
      </c>
      <c r="AR53" s="338">
        <v>-31.8</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1215090</v>
      </c>
      <c r="AN54" s="342">
        <v>18340</v>
      </c>
      <c r="AO54" s="343">
        <v>-21.4</v>
      </c>
      <c r="AP54" s="344">
        <v>24150</v>
      </c>
      <c r="AQ54" s="345">
        <v>3.4</v>
      </c>
      <c r="AR54" s="346">
        <v>-24.8</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2543978</v>
      </c>
      <c r="AN55" s="334">
        <v>37825</v>
      </c>
      <c r="AO55" s="335">
        <v>14.2</v>
      </c>
      <c r="AP55" s="336">
        <v>45483</v>
      </c>
      <c r="AQ55" s="337">
        <v>-0.2</v>
      </c>
      <c r="AR55" s="338">
        <v>14.4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1095836</v>
      </c>
      <c r="AN56" s="342">
        <v>16293</v>
      </c>
      <c r="AO56" s="343">
        <v>-11.2</v>
      </c>
      <c r="AP56" s="344">
        <v>24241</v>
      </c>
      <c r="AQ56" s="345">
        <v>0.4</v>
      </c>
      <c r="AR56" s="346">
        <v>-11.6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4487240</v>
      </c>
      <c r="AN57" s="334">
        <v>66134</v>
      </c>
      <c r="AO57" s="335">
        <v>74.8</v>
      </c>
      <c r="AP57" s="336">
        <v>45945</v>
      </c>
      <c r="AQ57" s="337">
        <v>1</v>
      </c>
      <c r="AR57" s="338">
        <v>73.8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2450309</v>
      </c>
      <c r="AN58" s="342">
        <v>36113</v>
      </c>
      <c r="AO58" s="343">
        <v>121.6</v>
      </c>
      <c r="AP58" s="344">
        <v>25180</v>
      </c>
      <c r="AQ58" s="345">
        <v>3.9</v>
      </c>
      <c r="AR58" s="346">
        <v>117.7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4245015</v>
      </c>
      <c r="AN59" s="334">
        <v>61988</v>
      </c>
      <c r="AO59" s="335">
        <v>-6.3</v>
      </c>
      <c r="AP59" s="336">
        <v>44475</v>
      </c>
      <c r="AQ59" s="337">
        <v>-3.2</v>
      </c>
      <c r="AR59" s="338">
        <v>-3.1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1669721</v>
      </c>
      <c r="AN60" s="342">
        <v>24382</v>
      </c>
      <c r="AO60" s="343">
        <v>-32.5</v>
      </c>
      <c r="AP60" s="344">
        <v>24780</v>
      </c>
      <c r="AQ60" s="345">
        <v>-1.6</v>
      </c>
      <c r="AR60" s="346">
        <v>-30.9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3251231</v>
      </c>
      <c r="AN61" s="349">
        <v>48421</v>
      </c>
      <c r="AO61" s="350">
        <v>13.8</v>
      </c>
      <c r="AP61" s="351">
        <v>44685</v>
      </c>
      <c r="AQ61" s="352">
        <v>-1.2</v>
      </c>
      <c r="AR61" s="338">
        <v>15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1588398</v>
      </c>
      <c r="AN62" s="342">
        <v>23694</v>
      </c>
      <c r="AO62" s="343">
        <v>17.7</v>
      </c>
      <c r="AP62" s="344">
        <v>24341</v>
      </c>
      <c r="AQ62" s="345">
        <v>-0.7</v>
      </c>
      <c r="AR62" s="346">
        <v>18.399999999999999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C0kwrAS+gzviV805n7JrRsb3pzXkXYZwQFfXxFDxieaX8KKyhH40ADf8PmymELP8/sIqKmCXeM1sO3J9qfUjqw==" saltValue="mIYBT3cjpgyzkRa4atIG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Normal="100" zoomScaleSheetLayoutView="100"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566</v>
      </c>
    </row>
    <row r="120" spans="125:125" ht="13.5" hidden="1" customHeight="1"/>
    <row r="121" spans="125:125" ht="13.5" hidden="1" customHeight="1">
      <c r="DU121" s="259"/>
    </row>
  </sheetData>
  <sheetProtection algorithmName="SHA-512" hashValue="ls12/pc21XUC0jzqRs4ZoGiD2S9niIbm9eD3Jy61wjLMg/rnKPgxDZg7nupUSQwZZky58L6ZjFRXt+qpifKluA==" saltValue="XAgfae5jtIEjXdZ72c0Dkg==" spinCount="100000" sheet="1" objects="1" scenarios="1"/>
  <dataConsolidate/>
  <phoneticPr fontId="2"/>
  <printOptions horizontalCentered="1"/>
  <pageMargins left="0" right="0" top="0.19685039370078741" bottom="0" header="0"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567</v>
      </c>
    </row>
  </sheetData>
  <sheetProtection algorithmName="SHA-512" hashValue="ABWX+MPmD8MkT1mYdTACBPLXAlroptfoV7KPxJLRJ6e2s6NRcJqMc/9/I/w+2kR0v449haJfeoSO5U2Yjrm3ag==" saltValue="5VDGpBZyc0wUwW7tzboXdA==" spinCount="100000" sheet="1" objects="1" scenarios="1"/>
  <dataConsolidate/>
  <phoneticPr fontId="2"/>
  <printOptions horizontalCentered="1"/>
  <pageMargins left="0" right="0" top="0.19685039370078741" bottom="0" header="0"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49" t="s">
        <v>3</v>
      </c>
      <c r="D47" s="1149"/>
      <c r="E47" s="1150"/>
      <c r="F47" s="11">
        <v>20.6</v>
      </c>
      <c r="G47" s="12">
        <v>21.25</v>
      </c>
      <c r="H47" s="12">
        <v>20.79</v>
      </c>
      <c r="I47" s="12">
        <v>19.16</v>
      </c>
      <c r="J47" s="13">
        <v>20.96</v>
      </c>
    </row>
    <row r="48" spans="2:10" ht="57.75" customHeight="1">
      <c r="B48" s="14"/>
      <c r="C48" s="1151" t="s">
        <v>4</v>
      </c>
      <c r="D48" s="1151"/>
      <c r="E48" s="1152"/>
      <c r="F48" s="15">
        <v>3.19</v>
      </c>
      <c r="G48" s="16">
        <v>3.85</v>
      </c>
      <c r="H48" s="16">
        <v>5.05</v>
      </c>
      <c r="I48" s="16">
        <v>3.49</v>
      </c>
      <c r="J48" s="17">
        <v>5.62</v>
      </c>
    </row>
    <row r="49" spans="2:10" ht="57.75" customHeight="1" thickBot="1">
      <c r="B49" s="18"/>
      <c r="C49" s="1153" t="s">
        <v>5</v>
      </c>
      <c r="D49" s="1153"/>
      <c r="E49" s="1154"/>
      <c r="F49" s="19" t="s">
        <v>573</v>
      </c>
      <c r="G49" s="20">
        <v>1.33</v>
      </c>
      <c r="H49" s="20">
        <v>1.63</v>
      </c>
      <c r="I49" s="20" t="s">
        <v>574</v>
      </c>
      <c r="J49" s="21">
        <v>4</v>
      </c>
    </row>
    <row r="50" spans="2:10"/>
  </sheetData>
  <sheetProtection algorithmName="SHA-512" hashValue="Prfzc1En8Y/AWepEZTdJGl+2jowroZTIkMuQV0x2Km/mRe01nuLwtadJ4MifciJ8HZrDEPbNxIK6tquO+xdkqg==" saltValue="P0arQRD/O7rXQFqcsCELt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2024-03-15T04:41:43Z</cp:lastPrinted>
  <dcterms:created xsi:type="dcterms:W3CDTF">2024-02-05T03:21:08Z</dcterms:created>
  <dcterms:modified xsi:type="dcterms:W3CDTF">2024-03-28T11:58:38Z</dcterms:modified>
  <cp:category/>
</cp:coreProperties>
</file>